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isova\Desktop\"/>
    </mc:Choice>
  </mc:AlternateContent>
  <bookViews>
    <workbookView xWindow="0" yWindow="0" windowWidth="0" windowHeight="0"/>
  </bookViews>
  <sheets>
    <sheet name="Rekapitulace stavby" sheetId="1" r:id="rId1"/>
    <sheet name="SO 01 - Stavební úpravy S..." sheetId="2" r:id="rId2"/>
    <sheet name="SO 02.1 - Pedagogické cen..." sheetId="3" r:id="rId3"/>
    <sheet name="SO 02.2 - Šatna pro druži..." sheetId="4" r:id="rId4"/>
    <sheet name="SO 03 - Plošina" sheetId="5" r:id="rId5"/>
    <sheet name="SO 04 - Vybavení šaten 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01 - Stavební úpravy S...'!$C$143:$K$801</definedName>
    <definedName name="_xlnm.Print_Area" localSheetId="1">'SO 01 - Stavební úpravy S...'!$C$4:$J$76,'SO 01 - Stavební úpravy S...'!$C$82:$J$125,'SO 01 - Stavební úpravy S...'!$C$131:$J$801</definedName>
    <definedName name="_xlnm.Print_Titles" localSheetId="1">'SO 01 - Stavební úpravy S...'!$143:$143</definedName>
    <definedName name="_xlnm._FilterDatabase" localSheetId="2" hidden="1">'SO 02.1 - Pedagogické cen...'!$C$118:$K$179</definedName>
    <definedName name="_xlnm.Print_Area" localSheetId="2">'SO 02.1 - Pedagogické cen...'!$C$4:$J$76,'SO 02.1 - Pedagogické cen...'!$C$82:$J$100,'SO 02.1 - Pedagogické cen...'!$C$106:$J$179</definedName>
    <definedName name="_xlnm.Print_Titles" localSheetId="2">'SO 02.1 - Pedagogické cen...'!$118:$118</definedName>
    <definedName name="_xlnm._FilterDatabase" localSheetId="3" hidden="1">'SO 02.2 - Šatna pro druži...'!$C$117:$K$158</definedName>
    <definedName name="_xlnm.Print_Area" localSheetId="3">'SO 02.2 - Šatna pro druži...'!$C$4:$J$76,'SO 02.2 - Šatna pro druži...'!$C$82:$J$99,'SO 02.2 - Šatna pro druži...'!$C$105:$J$158</definedName>
    <definedName name="_xlnm.Print_Titles" localSheetId="3">'SO 02.2 - Šatna pro druži...'!$117:$117</definedName>
    <definedName name="_xlnm._FilterDatabase" localSheetId="4" hidden="1">'SO 03 - Plošina'!$C$117:$K$121</definedName>
    <definedName name="_xlnm.Print_Area" localSheetId="4">'SO 03 - Plošina'!$C$4:$J$76,'SO 03 - Plošina'!$C$82:$J$99,'SO 03 - Plošina'!$C$105:$J$121</definedName>
    <definedName name="_xlnm.Print_Titles" localSheetId="4">'SO 03 - Plošina'!$117:$117</definedName>
    <definedName name="_xlnm._FilterDatabase" localSheetId="5" hidden="1">'SO 04 - Vybavení šaten '!$C$117:$K$121</definedName>
    <definedName name="_xlnm.Print_Area" localSheetId="5">'SO 04 - Vybavení šaten '!$C$4:$J$76,'SO 04 - Vybavení šaten '!$C$82:$J$99,'SO 04 - Vybavení šaten '!$C$105:$J$121</definedName>
    <definedName name="_xlnm.Print_Titles" localSheetId="5">'SO 04 - Vybavení šaten '!$117:$117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1"/>
  <c r="BH121"/>
  <c r="BG121"/>
  <c r="BF121"/>
  <c r="T121"/>
  <c r="T120"/>
  <c r="T119"/>
  <c r="T118"/>
  <c r="R121"/>
  <c r="R120"/>
  <c r="R119"/>
  <c r="R118"/>
  <c r="P121"/>
  <c r="P120"/>
  <c r="P119"/>
  <c r="P118"/>
  <c i="1" r="AU99"/>
  <c i="6"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89"/>
  <c r="E7"/>
  <c r="E85"/>
  <c i="5" r="J37"/>
  <c r="J36"/>
  <c i="1" r="AY98"/>
  <c i="5" r="J35"/>
  <c i="1" r="AX98"/>
  <c i="5" r="BI121"/>
  <c r="BH121"/>
  <c r="BG121"/>
  <c r="BF121"/>
  <c r="T121"/>
  <c r="T120"/>
  <c r="T119"/>
  <c r="T118"/>
  <c r="R121"/>
  <c r="R120"/>
  <c r="R119"/>
  <c r="R118"/>
  <c r="P121"/>
  <c r="P120"/>
  <c r="P119"/>
  <c r="P118"/>
  <c i="1" r="AU98"/>
  <c i="5"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112"/>
  <c r="E7"/>
  <c r="E108"/>
  <c i="4" r="J37"/>
  <c r="J36"/>
  <c i="1" r="AY97"/>
  <c i="4" r="J35"/>
  <c i="1" r="AX97"/>
  <c i="4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3" r="J37"/>
  <c r="J36"/>
  <c i="1" r="AY96"/>
  <c i="3" r="J35"/>
  <c i="1" r="AX96"/>
  <c i="3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91"/>
  <c r="J20"/>
  <c r="J18"/>
  <c r="E18"/>
  <c r="F92"/>
  <c r="J17"/>
  <c r="J15"/>
  <c r="E15"/>
  <c r="F91"/>
  <c r="J14"/>
  <c r="J12"/>
  <c r="J89"/>
  <c r="E7"/>
  <c r="E109"/>
  <c i="2" r="J37"/>
  <c r="J36"/>
  <c i="1" r="AY95"/>
  <c i="2" r="J35"/>
  <c i="1" r="AX95"/>
  <c i="2" r="BI801"/>
  <c r="BH801"/>
  <c r="BG801"/>
  <c r="BF801"/>
  <c r="T801"/>
  <c r="T800"/>
  <c r="R801"/>
  <c r="R800"/>
  <c r="P801"/>
  <c r="P800"/>
  <c r="BI799"/>
  <c r="BH799"/>
  <c r="BG799"/>
  <c r="BF799"/>
  <c r="T799"/>
  <c r="T798"/>
  <c r="R799"/>
  <c r="R798"/>
  <c r="P799"/>
  <c r="P798"/>
  <c r="BI797"/>
  <c r="BH797"/>
  <c r="BG797"/>
  <c r="BF797"/>
  <c r="T797"/>
  <c r="T796"/>
  <c r="R797"/>
  <c r="R796"/>
  <c r="P797"/>
  <c r="P796"/>
  <c r="BI793"/>
  <c r="BH793"/>
  <c r="BG793"/>
  <c r="BF793"/>
  <c r="T793"/>
  <c r="R793"/>
  <c r="P793"/>
  <c r="BI790"/>
  <c r="BH790"/>
  <c r="BG790"/>
  <c r="BF790"/>
  <c r="T790"/>
  <c r="R790"/>
  <c r="P790"/>
  <c r="BI788"/>
  <c r="BH788"/>
  <c r="BG788"/>
  <c r="BF788"/>
  <c r="T788"/>
  <c r="R788"/>
  <c r="P788"/>
  <c r="BI787"/>
  <c r="BH787"/>
  <c r="BG787"/>
  <c r="BF787"/>
  <c r="T787"/>
  <c r="R787"/>
  <c r="P787"/>
  <c r="BI786"/>
  <c r="BH786"/>
  <c r="BG786"/>
  <c r="BF786"/>
  <c r="T786"/>
  <c r="R786"/>
  <c r="P786"/>
  <c r="BI785"/>
  <c r="BH785"/>
  <c r="BG785"/>
  <c r="BF785"/>
  <c r="T785"/>
  <c r="R785"/>
  <c r="P785"/>
  <c r="BI784"/>
  <c r="BH784"/>
  <c r="BG784"/>
  <c r="BF784"/>
  <c r="T784"/>
  <c r="R784"/>
  <c r="P784"/>
  <c r="BI781"/>
  <c r="BH781"/>
  <c r="BG781"/>
  <c r="BF781"/>
  <c r="T781"/>
  <c r="R781"/>
  <c r="P781"/>
  <c r="BI780"/>
  <c r="BH780"/>
  <c r="BG780"/>
  <c r="BF780"/>
  <c r="T780"/>
  <c r="R780"/>
  <c r="P780"/>
  <c r="BI769"/>
  <c r="BH769"/>
  <c r="BG769"/>
  <c r="BF769"/>
  <c r="T769"/>
  <c r="R769"/>
  <c r="P769"/>
  <c r="BI768"/>
  <c r="BH768"/>
  <c r="BG768"/>
  <c r="BF768"/>
  <c r="T768"/>
  <c r="R768"/>
  <c r="P768"/>
  <c r="BI767"/>
  <c r="BH767"/>
  <c r="BG767"/>
  <c r="BF767"/>
  <c r="T767"/>
  <c r="R767"/>
  <c r="P767"/>
  <c r="BI757"/>
  <c r="BH757"/>
  <c r="BG757"/>
  <c r="BF757"/>
  <c r="T757"/>
  <c r="R757"/>
  <c r="P757"/>
  <c r="BI747"/>
  <c r="BH747"/>
  <c r="BG747"/>
  <c r="BF747"/>
  <c r="T747"/>
  <c r="R747"/>
  <c r="P747"/>
  <c r="BI745"/>
  <c r="BH745"/>
  <c r="BG745"/>
  <c r="BF745"/>
  <c r="T745"/>
  <c r="R745"/>
  <c r="P745"/>
  <c r="BI744"/>
  <c r="BH744"/>
  <c r="BG744"/>
  <c r="BF744"/>
  <c r="T744"/>
  <c r="R744"/>
  <c r="P744"/>
  <c r="BI743"/>
  <c r="BH743"/>
  <c r="BG743"/>
  <c r="BF743"/>
  <c r="T743"/>
  <c r="R743"/>
  <c r="P743"/>
  <c r="BI742"/>
  <c r="BH742"/>
  <c r="BG742"/>
  <c r="BF742"/>
  <c r="T742"/>
  <c r="R742"/>
  <c r="P742"/>
  <c r="BI741"/>
  <c r="BH741"/>
  <c r="BG741"/>
  <c r="BF741"/>
  <c r="T741"/>
  <c r="R741"/>
  <c r="P741"/>
  <c r="BI740"/>
  <c r="BH740"/>
  <c r="BG740"/>
  <c r="BF740"/>
  <c r="T740"/>
  <c r="R740"/>
  <c r="P740"/>
  <c r="BI739"/>
  <c r="BH739"/>
  <c r="BG739"/>
  <c r="BF739"/>
  <c r="T739"/>
  <c r="R739"/>
  <c r="P739"/>
  <c r="BI738"/>
  <c r="BH738"/>
  <c r="BG738"/>
  <c r="BF738"/>
  <c r="T738"/>
  <c r="R738"/>
  <c r="P738"/>
  <c r="BI737"/>
  <c r="BH737"/>
  <c r="BG737"/>
  <c r="BF737"/>
  <c r="T737"/>
  <c r="R737"/>
  <c r="P737"/>
  <c r="BI731"/>
  <c r="BH731"/>
  <c r="BG731"/>
  <c r="BF731"/>
  <c r="T731"/>
  <c r="R731"/>
  <c r="P731"/>
  <c r="BI725"/>
  <c r="BH725"/>
  <c r="BG725"/>
  <c r="BF725"/>
  <c r="T725"/>
  <c r="R725"/>
  <c r="P725"/>
  <c r="BI724"/>
  <c r="BH724"/>
  <c r="BG724"/>
  <c r="BF724"/>
  <c r="T724"/>
  <c r="R724"/>
  <c r="P724"/>
  <c r="BI723"/>
  <c r="BH723"/>
  <c r="BG723"/>
  <c r="BF723"/>
  <c r="T723"/>
  <c r="R723"/>
  <c r="P723"/>
  <c r="BI722"/>
  <c r="BH722"/>
  <c r="BG722"/>
  <c r="BF722"/>
  <c r="T722"/>
  <c r="R722"/>
  <c r="P722"/>
  <c r="BI714"/>
  <c r="BH714"/>
  <c r="BG714"/>
  <c r="BF714"/>
  <c r="T714"/>
  <c r="R714"/>
  <c r="P714"/>
  <c r="BI712"/>
  <c r="BH712"/>
  <c r="BG712"/>
  <c r="BF712"/>
  <c r="T712"/>
  <c r="R712"/>
  <c r="P712"/>
  <c r="BI708"/>
  <c r="BH708"/>
  <c r="BG708"/>
  <c r="BF708"/>
  <c r="T708"/>
  <c r="R708"/>
  <c r="P708"/>
  <c r="BI702"/>
  <c r="BH702"/>
  <c r="BG702"/>
  <c r="BF702"/>
  <c r="T702"/>
  <c r="R702"/>
  <c r="P702"/>
  <c r="BI696"/>
  <c r="BH696"/>
  <c r="BG696"/>
  <c r="BF696"/>
  <c r="T696"/>
  <c r="R696"/>
  <c r="P696"/>
  <c r="BI692"/>
  <c r="BH692"/>
  <c r="BG692"/>
  <c r="BF692"/>
  <c r="T692"/>
  <c r="R692"/>
  <c r="P692"/>
  <c r="BI686"/>
  <c r="BH686"/>
  <c r="BG686"/>
  <c r="BF686"/>
  <c r="T686"/>
  <c r="R686"/>
  <c r="P686"/>
  <c r="BI683"/>
  <c r="BH683"/>
  <c r="BG683"/>
  <c r="BF683"/>
  <c r="T683"/>
  <c r="R683"/>
  <c r="P683"/>
  <c r="BI682"/>
  <c r="BH682"/>
  <c r="BG682"/>
  <c r="BF682"/>
  <c r="T682"/>
  <c r="R682"/>
  <c r="P682"/>
  <c r="BI678"/>
  <c r="BH678"/>
  <c r="BG678"/>
  <c r="BF678"/>
  <c r="T678"/>
  <c r="R678"/>
  <c r="P678"/>
  <c r="BI674"/>
  <c r="BH674"/>
  <c r="BG674"/>
  <c r="BF674"/>
  <c r="T674"/>
  <c r="R674"/>
  <c r="P674"/>
  <c r="BI673"/>
  <c r="BH673"/>
  <c r="BG673"/>
  <c r="BF673"/>
  <c r="T673"/>
  <c r="R673"/>
  <c r="P673"/>
  <c r="BI667"/>
  <c r="BH667"/>
  <c r="BG667"/>
  <c r="BF667"/>
  <c r="T667"/>
  <c r="R667"/>
  <c r="P667"/>
  <c r="BI656"/>
  <c r="BH656"/>
  <c r="BG656"/>
  <c r="BF656"/>
  <c r="T656"/>
  <c r="T655"/>
  <c r="R656"/>
  <c r="R655"/>
  <c r="P656"/>
  <c r="P655"/>
  <c r="BI654"/>
  <c r="BH654"/>
  <c r="BG654"/>
  <c r="BF654"/>
  <c r="T654"/>
  <c r="R654"/>
  <c r="P654"/>
  <c r="BI648"/>
  <c r="BH648"/>
  <c r="BG648"/>
  <c r="BF648"/>
  <c r="T648"/>
  <c r="R648"/>
  <c r="P648"/>
  <c r="BI645"/>
  <c r="BH645"/>
  <c r="BG645"/>
  <c r="BF645"/>
  <c r="T645"/>
  <c r="R645"/>
  <c r="P645"/>
  <c r="BI644"/>
  <c r="BH644"/>
  <c r="BG644"/>
  <c r="BF644"/>
  <c r="T644"/>
  <c r="R644"/>
  <c r="P644"/>
  <c r="BI640"/>
  <c r="BH640"/>
  <c r="BG640"/>
  <c r="BF640"/>
  <c r="T640"/>
  <c r="R640"/>
  <c r="P640"/>
  <c r="BI632"/>
  <c r="BH632"/>
  <c r="BG632"/>
  <c r="BF632"/>
  <c r="T632"/>
  <c r="R632"/>
  <c r="P632"/>
  <c r="BI626"/>
  <c r="BH626"/>
  <c r="BG626"/>
  <c r="BF626"/>
  <c r="T626"/>
  <c r="R626"/>
  <c r="P626"/>
  <c r="BI623"/>
  <c r="BH623"/>
  <c r="BG623"/>
  <c r="BF623"/>
  <c r="T623"/>
  <c r="R623"/>
  <c r="P623"/>
  <c r="BI611"/>
  <c r="BH611"/>
  <c r="BG611"/>
  <c r="BF611"/>
  <c r="T611"/>
  <c r="R611"/>
  <c r="P611"/>
  <c r="BI608"/>
  <c r="BH608"/>
  <c r="BG608"/>
  <c r="BF608"/>
  <c r="T608"/>
  <c r="R608"/>
  <c r="P608"/>
  <c r="BI605"/>
  <c r="BH605"/>
  <c r="BG605"/>
  <c r="BF605"/>
  <c r="T605"/>
  <c r="R605"/>
  <c r="P605"/>
  <c r="BI599"/>
  <c r="BH599"/>
  <c r="BG599"/>
  <c r="BF599"/>
  <c r="T599"/>
  <c r="R599"/>
  <c r="P599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0"/>
  <c r="BH590"/>
  <c r="BG590"/>
  <c r="BF590"/>
  <c r="T590"/>
  <c r="R590"/>
  <c r="P590"/>
  <c r="BI587"/>
  <c r="BH587"/>
  <c r="BG587"/>
  <c r="BF587"/>
  <c r="T587"/>
  <c r="R587"/>
  <c r="P587"/>
  <c r="BI586"/>
  <c r="BH586"/>
  <c r="BG586"/>
  <c r="BF586"/>
  <c r="T586"/>
  <c r="R586"/>
  <c r="P586"/>
  <c r="BI580"/>
  <c r="BH580"/>
  <c r="BG580"/>
  <c r="BF580"/>
  <c r="T580"/>
  <c r="R580"/>
  <c r="P580"/>
  <c r="BI579"/>
  <c r="BH579"/>
  <c r="BG579"/>
  <c r="BF579"/>
  <c r="T579"/>
  <c r="R579"/>
  <c r="P579"/>
  <c r="BI569"/>
  <c r="BH569"/>
  <c r="BG569"/>
  <c r="BF569"/>
  <c r="T569"/>
  <c r="R569"/>
  <c r="P569"/>
  <c r="BI560"/>
  <c r="BH560"/>
  <c r="BG560"/>
  <c r="BF560"/>
  <c r="T560"/>
  <c r="T551"/>
  <c r="R560"/>
  <c r="R551"/>
  <c r="P560"/>
  <c r="P551"/>
  <c r="BI552"/>
  <c r="BH552"/>
  <c r="BG552"/>
  <c r="BF552"/>
  <c r="T552"/>
  <c r="R552"/>
  <c r="P552"/>
  <c r="BI548"/>
  <c r="BH548"/>
  <c r="BG548"/>
  <c r="BF548"/>
  <c r="T548"/>
  <c r="R548"/>
  <c r="P548"/>
  <c r="BI542"/>
  <c r="BH542"/>
  <c r="BG542"/>
  <c r="BF542"/>
  <c r="T542"/>
  <c r="R542"/>
  <c r="P542"/>
  <c r="BI534"/>
  <c r="BH534"/>
  <c r="BG534"/>
  <c r="BF534"/>
  <c r="T534"/>
  <c r="R534"/>
  <c r="P534"/>
  <c r="BI532"/>
  <c r="BH532"/>
  <c r="BG532"/>
  <c r="BF532"/>
  <c r="T532"/>
  <c r="R532"/>
  <c r="P532"/>
  <c r="BI528"/>
  <c r="BH528"/>
  <c r="BG528"/>
  <c r="BF528"/>
  <c r="T528"/>
  <c r="R528"/>
  <c r="P528"/>
  <c r="BI522"/>
  <c r="BH522"/>
  <c r="BG522"/>
  <c r="BF522"/>
  <c r="T522"/>
  <c r="R522"/>
  <c r="P522"/>
  <c r="BI521"/>
  <c r="BH521"/>
  <c r="BG521"/>
  <c r="BF521"/>
  <c r="T521"/>
  <c r="R521"/>
  <c r="P521"/>
  <c r="BI513"/>
  <c r="BH513"/>
  <c r="BG513"/>
  <c r="BF513"/>
  <c r="T513"/>
  <c r="R513"/>
  <c r="P513"/>
  <c r="BI512"/>
  <c r="BH512"/>
  <c r="BG512"/>
  <c r="BF512"/>
  <c r="T512"/>
  <c r="R512"/>
  <c r="P512"/>
  <c r="BI511"/>
  <c r="BH511"/>
  <c r="BG511"/>
  <c r="BF511"/>
  <c r="T511"/>
  <c r="R511"/>
  <c r="P511"/>
  <c r="BI503"/>
  <c r="BH503"/>
  <c r="BG503"/>
  <c r="BF503"/>
  <c r="T503"/>
  <c r="R503"/>
  <c r="P503"/>
  <c r="BI502"/>
  <c r="BH502"/>
  <c r="BG502"/>
  <c r="BF502"/>
  <c r="T502"/>
  <c r="R502"/>
  <c r="P502"/>
  <c r="BI498"/>
  <c r="BH498"/>
  <c r="BG498"/>
  <c r="BF498"/>
  <c r="T498"/>
  <c r="R498"/>
  <c r="P498"/>
  <c r="BI497"/>
  <c r="BH497"/>
  <c r="BG497"/>
  <c r="BF497"/>
  <c r="T497"/>
  <c r="R497"/>
  <c r="P497"/>
  <c r="BI493"/>
  <c r="BH493"/>
  <c r="BG493"/>
  <c r="BF493"/>
  <c r="T493"/>
  <c r="R493"/>
  <c r="P493"/>
  <c r="BI489"/>
  <c r="BH489"/>
  <c r="BG489"/>
  <c r="BF489"/>
  <c r="T489"/>
  <c r="R489"/>
  <c r="P489"/>
  <c r="BI485"/>
  <c r="BH485"/>
  <c r="BG485"/>
  <c r="BF485"/>
  <c r="T485"/>
  <c r="R485"/>
  <c r="P485"/>
  <c r="BI484"/>
  <c r="BH484"/>
  <c r="BG484"/>
  <c r="BF484"/>
  <c r="T484"/>
  <c r="R484"/>
  <c r="P484"/>
  <c r="BI481"/>
  <c r="BH481"/>
  <c r="BG481"/>
  <c r="BF481"/>
  <c r="T481"/>
  <c r="R481"/>
  <c r="P481"/>
  <c r="BI477"/>
  <c r="BH477"/>
  <c r="BG477"/>
  <c r="BF477"/>
  <c r="T477"/>
  <c r="R477"/>
  <c r="P477"/>
  <c r="BI467"/>
  <c r="BH467"/>
  <c r="BG467"/>
  <c r="BF467"/>
  <c r="T467"/>
  <c r="R467"/>
  <c r="P467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57"/>
  <c r="BH457"/>
  <c r="BG457"/>
  <c r="BF457"/>
  <c r="T457"/>
  <c r="R457"/>
  <c r="P457"/>
  <c r="BI453"/>
  <c r="BH453"/>
  <c r="BG453"/>
  <c r="BF453"/>
  <c r="T453"/>
  <c r="R453"/>
  <c r="P453"/>
  <c r="BI451"/>
  <c r="BH451"/>
  <c r="BG451"/>
  <c r="BF451"/>
  <c r="T451"/>
  <c r="R451"/>
  <c r="P451"/>
  <c r="BI448"/>
  <c r="BH448"/>
  <c r="BG448"/>
  <c r="BF448"/>
  <c r="T448"/>
  <c r="R448"/>
  <c r="P448"/>
  <c r="BI442"/>
  <c r="BH442"/>
  <c r="BG442"/>
  <c r="BF442"/>
  <c r="T442"/>
  <c r="R442"/>
  <c r="P442"/>
  <c r="BI438"/>
  <c r="BH438"/>
  <c r="BG438"/>
  <c r="BF438"/>
  <c r="T438"/>
  <c r="R438"/>
  <c r="P438"/>
  <c r="BI433"/>
  <c r="BH433"/>
  <c r="BG433"/>
  <c r="BF433"/>
  <c r="T433"/>
  <c r="T432"/>
  <c r="R433"/>
  <c r="R432"/>
  <c r="P433"/>
  <c r="P432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3"/>
  <c r="BH423"/>
  <c r="BG423"/>
  <c r="BF423"/>
  <c r="T423"/>
  <c r="R423"/>
  <c r="P423"/>
  <c r="BI421"/>
  <c r="BH421"/>
  <c r="BG421"/>
  <c r="BF421"/>
  <c r="T421"/>
  <c r="R421"/>
  <c r="P421"/>
  <c r="BI415"/>
  <c r="BH415"/>
  <c r="BG415"/>
  <c r="BF415"/>
  <c r="T415"/>
  <c r="R415"/>
  <c r="P415"/>
  <c r="BI409"/>
  <c r="BH409"/>
  <c r="BG409"/>
  <c r="BF409"/>
  <c r="T409"/>
  <c r="R409"/>
  <c r="P409"/>
  <c r="BI407"/>
  <c r="BH407"/>
  <c r="BG407"/>
  <c r="BF407"/>
  <c r="T407"/>
  <c r="R407"/>
  <c r="P407"/>
  <c r="BI401"/>
  <c r="BH401"/>
  <c r="BG401"/>
  <c r="BF401"/>
  <c r="T401"/>
  <c r="R401"/>
  <c r="P401"/>
  <c r="BI395"/>
  <c r="BH395"/>
  <c r="BG395"/>
  <c r="BF395"/>
  <c r="T395"/>
  <c r="R395"/>
  <c r="P395"/>
  <c r="BI389"/>
  <c r="BH389"/>
  <c r="BG389"/>
  <c r="BF389"/>
  <c r="T389"/>
  <c r="R389"/>
  <c r="P389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7"/>
  <c r="BH377"/>
  <c r="BG377"/>
  <c r="BF377"/>
  <c r="T377"/>
  <c r="R377"/>
  <c r="P377"/>
  <c r="BI371"/>
  <c r="BH371"/>
  <c r="BG371"/>
  <c r="BF371"/>
  <c r="T371"/>
  <c r="R371"/>
  <c r="P371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9"/>
  <c r="BH359"/>
  <c r="BG359"/>
  <c r="BF359"/>
  <c r="T359"/>
  <c r="R359"/>
  <c r="P359"/>
  <c r="BI356"/>
  <c r="BH356"/>
  <c r="BG356"/>
  <c r="BF356"/>
  <c r="T356"/>
  <c r="R356"/>
  <c r="P356"/>
  <c r="BI350"/>
  <c r="BH350"/>
  <c r="BG350"/>
  <c r="BF350"/>
  <c r="T350"/>
  <c r="R350"/>
  <c r="P350"/>
  <c r="BI344"/>
  <c r="BH344"/>
  <c r="BG344"/>
  <c r="BF344"/>
  <c r="T344"/>
  <c r="R344"/>
  <c r="P344"/>
  <c r="BI343"/>
  <c r="BH343"/>
  <c r="BG343"/>
  <c r="BF343"/>
  <c r="T343"/>
  <c r="R343"/>
  <c r="P343"/>
  <c r="BI339"/>
  <c r="BH339"/>
  <c r="BG339"/>
  <c r="BF339"/>
  <c r="T339"/>
  <c r="R339"/>
  <c r="P339"/>
  <c r="BI338"/>
  <c r="BH338"/>
  <c r="BG338"/>
  <c r="BF338"/>
  <c r="T338"/>
  <c r="R338"/>
  <c r="P338"/>
  <c r="BI332"/>
  <c r="BH332"/>
  <c r="BG332"/>
  <c r="BF332"/>
  <c r="T332"/>
  <c r="R332"/>
  <c r="P332"/>
  <c r="BI326"/>
  <c r="BH326"/>
  <c r="BG326"/>
  <c r="BF326"/>
  <c r="T326"/>
  <c r="R326"/>
  <c r="P326"/>
  <c r="BI324"/>
  <c r="BH324"/>
  <c r="BG324"/>
  <c r="BF324"/>
  <c r="T324"/>
  <c r="R324"/>
  <c r="P324"/>
  <c r="BI318"/>
  <c r="BH318"/>
  <c r="BG318"/>
  <c r="BF318"/>
  <c r="T318"/>
  <c r="R318"/>
  <c r="P318"/>
  <c r="BI312"/>
  <c r="BH312"/>
  <c r="BG312"/>
  <c r="BF312"/>
  <c r="T312"/>
  <c r="R312"/>
  <c r="P312"/>
  <c r="BI306"/>
  <c r="BH306"/>
  <c r="BG306"/>
  <c r="BF306"/>
  <c r="T306"/>
  <c r="R306"/>
  <c r="P306"/>
  <c r="BI300"/>
  <c r="BH300"/>
  <c r="BG300"/>
  <c r="BF300"/>
  <c r="T300"/>
  <c r="R300"/>
  <c r="P300"/>
  <c r="BI294"/>
  <c r="BH294"/>
  <c r="BG294"/>
  <c r="BF294"/>
  <c r="T294"/>
  <c r="R294"/>
  <c r="P294"/>
  <c r="BI291"/>
  <c r="BH291"/>
  <c r="BG291"/>
  <c r="BF291"/>
  <c r="T291"/>
  <c r="T290"/>
  <c r="R291"/>
  <c r="R290"/>
  <c r="P291"/>
  <c r="P290"/>
  <c r="BI289"/>
  <c r="BH289"/>
  <c r="BG289"/>
  <c r="BF289"/>
  <c r="T289"/>
  <c r="R289"/>
  <c r="P289"/>
  <c r="BI288"/>
  <c r="BH288"/>
  <c r="BG288"/>
  <c r="BF288"/>
  <c r="T288"/>
  <c r="R288"/>
  <c r="P288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4"/>
  <c r="BH254"/>
  <c r="BG254"/>
  <c r="BF254"/>
  <c r="T254"/>
  <c r="R254"/>
  <c r="P254"/>
  <c r="BI246"/>
  <c r="BH246"/>
  <c r="BG246"/>
  <c r="BF246"/>
  <c r="T246"/>
  <c r="R246"/>
  <c r="P246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5"/>
  <c r="BH185"/>
  <c r="BG185"/>
  <c r="BF185"/>
  <c r="T185"/>
  <c r="R185"/>
  <c r="P185"/>
  <c r="BI179"/>
  <c r="BH179"/>
  <c r="BG179"/>
  <c r="BF179"/>
  <c r="T179"/>
  <c r="R179"/>
  <c r="P179"/>
  <c r="BI169"/>
  <c r="BH169"/>
  <c r="BG169"/>
  <c r="BF169"/>
  <c r="T169"/>
  <c r="R169"/>
  <c r="P169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F138"/>
  <c r="E136"/>
  <c r="F89"/>
  <c r="E87"/>
  <c r="J24"/>
  <c r="E24"/>
  <c r="J141"/>
  <c r="J23"/>
  <c r="J21"/>
  <c r="E21"/>
  <c r="J140"/>
  <c r="J20"/>
  <c r="J18"/>
  <c r="E18"/>
  <c r="F141"/>
  <c r="J17"/>
  <c r="J15"/>
  <c r="E15"/>
  <c r="F140"/>
  <c r="J14"/>
  <c r="J12"/>
  <c r="J89"/>
  <c r="E7"/>
  <c r="E85"/>
  <c i="1" r="L90"/>
  <c r="AM90"/>
  <c r="AM89"/>
  <c r="L89"/>
  <c r="AM87"/>
  <c r="L87"/>
  <c r="L85"/>
  <c r="L84"/>
  <c i="2" r="J801"/>
  <c r="J767"/>
  <c r="J513"/>
  <c r="J344"/>
  <c r="BK197"/>
  <c r="BK786"/>
  <c r="J461"/>
  <c r="BK371"/>
  <c r="J702"/>
  <c r="J371"/>
  <c r="BK272"/>
  <c r="J485"/>
  <c r="J179"/>
  <c r="J438"/>
  <c r="J226"/>
  <c r="BK674"/>
  <c r="J389"/>
  <c r="J725"/>
  <c r="J595"/>
  <c r="BK780"/>
  <c r="BK696"/>
  <c r="BK644"/>
  <c r="J359"/>
  <c r="BK203"/>
  <c r="BK673"/>
  <c r="BK534"/>
  <c r="J185"/>
  <c r="BK702"/>
  <c r="J534"/>
  <c r="J453"/>
  <c r="J360"/>
  <c r="BK232"/>
  <c r="J781"/>
  <c r="J596"/>
  <c r="BK521"/>
  <c r="J415"/>
  <c r="BK289"/>
  <c r="BK241"/>
  <c r="J793"/>
  <c r="J714"/>
  <c r="BK654"/>
  <c r="BK579"/>
  <c r="J365"/>
  <c r="J284"/>
  <c r="BK211"/>
  <c i="3" r="BK156"/>
  <c r="J129"/>
  <c r="BK139"/>
  <c r="BK167"/>
  <c r="BK170"/>
  <c r="BK148"/>
  <c r="BK137"/>
  <c r="J166"/>
  <c r="J149"/>
  <c r="BK173"/>
  <c r="BK134"/>
  <c r="J133"/>
  <c r="J139"/>
  <c r="BK133"/>
  <c i="4" r="J133"/>
  <c r="BK156"/>
  <c r="J121"/>
  <c r="J148"/>
  <c r="J132"/>
  <c r="J146"/>
  <c r="J139"/>
  <c r="BK125"/>
  <c r="BK139"/>
  <c i="5" r="J34"/>
  <c i="1" r="AW98"/>
  <c i="2" r="J786"/>
  <c r="J682"/>
  <c r="BK442"/>
  <c r="BK276"/>
  <c r="BK787"/>
  <c r="BK532"/>
  <c r="BK453"/>
  <c r="J350"/>
  <c r="J497"/>
  <c r="BK429"/>
  <c r="J324"/>
  <c r="J605"/>
  <c r="J300"/>
  <c r="J193"/>
  <c r="BK737"/>
  <c r="BK383"/>
  <c r="J216"/>
  <c r="J686"/>
  <c r="J580"/>
  <c r="BK363"/>
  <c r="J743"/>
  <c r="J673"/>
  <c r="J395"/>
  <c r="BK723"/>
  <c r="J484"/>
  <c r="J215"/>
  <c r="BK725"/>
  <c r="BK594"/>
  <c r="BK282"/>
  <c r="J147"/>
  <c r="BK586"/>
  <c r="J467"/>
  <c r="BK300"/>
  <c r="J197"/>
  <c r="J683"/>
  <c r="J586"/>
  <c r="BK463"/>
  <c r="J383"/>
  <c r="J288"/>
  <c r="BK193"/>
  <c r="BK740"/>
  <c r="BK686"/>
  <c r="BK580"/>
  <c r="BK467"/>
  <c r="BK326"/>
  <c r="J268"/>
  <c i="3" r="J167"/>
  <c r="J151"/>
  <c r="BK127"/>
  <c r="BK143"/>
  <c r="BK179"/>
  <c r="J179"/>
  <c r="J153"/>
  <c r="J162"/>
  <c r="BK131"/>
  <c r="J164"/>
  <c r="J143"/>
  <c r="BK136"/>
  <c r="J127"/>
  <c r="J163"/>
  <c r="J141"/>
  <c i="4" r="BK135"/>
  <c r="J149"/>
  <c r="BK133"/>
  <c r="BK123"/>
  <c i="6" r="J121"/>
  <c r="F36"/>
  <c i="1" r="BC99"/>
  <c i="2" r="BK793"/>
  <c r="J757"/>
  <c r="J656"/>
  <c r="BK409"/>
  <c r="J228"/>
  <c r="J790"/>
  <c r="BK493"/>
  <c r="BK324"/>
  <c r="J696"/>
  <c r="BK430"/>
  <c r="J363"/>
  <c r="BK283"/>
  <c r="BK511"/>
  <c r="J294"/>
  <c r="J745"/>
  <c r="J421"/>
  <c r="J222"/>
  <c r="BK683"/>
  <c r="J579"/>
  <c r="BK350"/>
  <c r="J741"/>
  <c r="J407"/>
  <c r="BK667"/>
  <c r="BK522"/>
  <c r="BK318"/>
  <c r="BK784"/>
  <c r="J590"/>
  <c r="BK339"/>
  <c r="J738"/>
  <c r="J511"/>
  <c r="J382"/>
  <c r="BK294"/>
  <c r="BK151"/>
  <c r="J640"/>
  <c r="J569"/>
  <c r="BK502"/>
  <c r="BK359"/>
  <c r="J207"/>
  <c r="J797"/>
  <c r="BK692"/>
  <c r="BK587"/>
  <c r="BK415"/>
  <c r="BK226"/>
  <c i="3" r="J159"/>
  <c r="J135"/>
  <c r="BK174"/>
  <c r="J132"/>
  <c r="J161"/>
  <c r="J171"/>
  <c r="J175"/>
  <c r="J134"/>
  <c r="BK160"/>
  <c r="BK125"/>
  <c r="BK168"/>
  <c r="BK163"/>
  <c r="J177"/>
  <c r="J137"/>
  <c r="BK129"/>
  <c i="4" r="BK155"/>
  <c r="J155"/>
  <c r="J144"/>
  <c r="J158"/>
  <c r="BK146"/>
  <c r="J122"/>
  <c r="J123"/>
  <c r="J130"/>
  <c r="J135"/>
  <c i="5" r="BK121"/>
  <c i="6" r="F35"/>
  <c i="1" r="BB99"/>
  <c i="2" r="BK790"/>
  <c r="BK742"/>
  <c r="J481"/>
  <c r="J203"/>
  <c r="J747"/>
  <c r="J462"/>
  <c r="J429"/>
  <c r="BK220"/>
  <c r="J611"/>
  <c r="BK431"/>
  <c r="J318"/>
  <c r="J521"/>
  <c r="J448"/>
  <c r="BK207"/>
  <c r="BK423"/>
  <c r="J291"/>
  <c r="J787"/>
  <c r="J667"/>
  <c r="J463"/>
  <c r="BK338"/>
  <c r="BK738"/>
  <c r="BK608"/>
  <c r="J724"/>
  <c r="BK481"/>
  <c r="J240"/>
  <c r="BK640"/>
  <c r="BK344"/>
  <c r="J169"/>
  <c r="J599"/>
  <c r="J502"/>
  <c r="J332"/>
  <c r="BK682"/>
  <c r="BK513"/>
  <c r="J401"/>
  <c r="BK306"/>
  <c r="J246"/>
  <c r="BK799"/>
  <c r="BK747"/>
  <c i="3" r="J148"/>
  <c r="BK169"/>
  <c r="J156"/>
  <c r="J155"/>
  <c r="J138"/>
  <c i="4" r="BK158"/>
  <c r="J126"/>
  <c r="J138"/>
  <c r="BK127"/>
  <c r="BK152"/>
  <c r="BK130"/>
  <c r="BK136"/>
  <c i="5" r="F37"/>
  <c i="1" r="BD98"/>
  <c i="2" r="J784"/>
  <c r="J744"/>
  <c r="BK484"/>
  <c r="J343"/>
  <c r="BK185"/>
  <c r="BK785"/>
  <c r="BK489"/>
  <c r="BK395"/>
  <c r="BK155"/>
  <c r="J489"/>
  <c r="J377"/>
  <c r="BK332"/>
  <c r="BK599"/>
  <c r="BK498"/>
  <c r="J254"/>
  <c r="J785"/>
  <c r="BK708"/>
  <c r="J283"/>
  <c r="BK745"/>
  <c r="BK590"/>
  <c r="BK407"/>
  <c r="BK268"/>
  <c r="J632"/>
  <c r="BK768"/>
  <c r="BK433"/>
  <c r="J242"/>
  <c r="BK731"/>
  <c r="BK462"/>
  <c r="J723"/>
  <c r="J532"/>
  <c r="J431"/>
  <c r="J326"/>
  <c r="J211"/>
  <c r="J648"/>
  <c r="J552"/>
  <c r="BK461"/>
  <c r="J356"/>
  <c r="BK215"/>
  <c r="BK757"/>
  <c r="BK712"/>
  <c r="J594"/>
  <c r="J548"/>
  <c r="BK356"/>
  <c r="BK254"/>
  <c i="3" r="BK175"/>
  <c r="J140"/>
  <c r="J178"/>
  <c r="BK138"/>
  <c r="BK132"/>
  <c r="J154"/>
  <c r="J168"/>
  <c r="BK126"/>
  <c r="BK152"/>
  <c r="BK177"/>
  <c r="BK130"/>
  <c r="BK147"/>
  <c r="J145"/>
  <c r="BK145"/>
  <c r="BK140"/>
  <c i="4" r="BK131"/>
  <c r="J142"/>
  <c r="J134"/>
  <c r="BK153"/>
  <c r="BK134"/>
  <c r="BK150"/>
  <c r="J152"/>
  <c r="BK128"/>
  <c r="BK121"/>
  <c i="5" r="F35"/>
  <c i="1" r="BB98"/>
  <c i="2" r="BK788"/>
  <c r="J457"/>
  <c r="J289"/>
  <c r="BK645"/>
  <c r="BK485"/>
  <c r="J339"/>
  <c r="BK626"/>
  <c r="BK512"/>
  <c r="J477"/>
  <c r="J282"/>
  <c r="J151"/>
  <c r="BK595"/>
  <c r="J272"/>
  <c r="J722"/>
  <c r="BK560"/>
  <c r="BK451"/>
  <c r="J276"/>
  <c i="3" r="J176"/>
  <c r="BK155"/>
  <c r="BK128"/>
  <c r="J160"/>
  <c r="J125"/>
  <c r="BK165"/>
  <c r="BK151"/>
  <c r="BK176"/>
  <c r="BK158"/>
  <c r="J169"/>
  <c r="BK153"/>
  <c r="J146"/>
  <c r="BK122"/>
  <c r="J144"/>
  <c r="J165"/>
  <c r="J152"/>
  <c r="BK162"/>
  <c r="BK146"/>
  <c r="J130"/>
  <c r="BK144"/>
  <c i="4" r="J157"/>
  <c r="BK154"/>
  <c r="BK148"/>
  <c r="BK129"/>
  <c r="BK140"/>
  <c r="BK151"/>
  <c r="BK147"/>
  <c r="BK126"/>
  <c r="BK141"/>
  <c r="J128"/>
  <c r="BK138"/>
  <c i="5" r="J121"/>
  <c i="6" r="BK121"/>
  <c r="F37"/>
  <c i="1" r="BD99"/>
  <c i="2" r="BK797"/>
  <c r="J768"/>
  <c r="J678"/>
  <c r="BK477"/>
  <c r="BK312"/>
  <c r="J799"/>
  <c r="BK542"/>
  <c r="J442"/>
  <c r="BK228"/>
  <c r="J692"/>
  <c r="BK623"/>
  <c r="BK769"/>
  <c r="J674"/>
  <c r="J626"/>
  <c r="BK421"/>
  <c r="BK179"/>
  <c r="J708"/>
  <c r="J608"/>
  <c r="BK457"/>
  <c r="BK264"/>
  <c r="BK714"/>
  <c r="BK552"/>
  <c r="J493"/>
  <c r="BK377"/>
  <c r="J306"/>
  <c r="BK216"/>
  <c r="J740"/>
  <c r="BK632"/>
  <c r="J542"/>
  <c r="J512"/>
  <c r="BK389"/>
  <c r="BK291"/>
  <c r="BK280"/>
  <c r="J155"/>
  <c r="BK767"/>
  <c r="J731"/>
  <c r="BK656"/>
  <c r="BK596"/>
  <c r="BK528"/>
  <c r="BK360"/>
  <c r="BK288"/>
  <c i="3" r="BK150"/>
  <c r="BK141"/>
  <c r="BK142"/>
  <c r="J136"/>
  <c r="J142"/>
  <c i="4" r="J150"/>
  <c r="J153"/>
  <c r="BK145"/>
  <c r="BK157"/>
  <c r="J131"/>
  <c r="J136"/>
  <c r="BK149"/>
  <c r="BK144"/>
  <c r="BK124"/>
  <c r="J156"/>
  <c r="J129"/>
  <c r="J127"/>
  <c r="J137"/>
  <c r="J141"/>
  <c r="BK122"/>
  <c r="J145"/>
  <c i="5" r="F36"/>
  <c i="1" r="BC98"/>
  <c i="2" r="J788"/>
  <c r="BK497"/>
  <c r="BK438"/>
  <c r="J232"/>
  <c r="BK801"/>
  <c r="J780"/>
  <c r="J522"/>
  <c r="J433"/>
  <c r="BK246"/>
  <c r="BK159"/>
  <c r="J498"/>
  <c r="J338"/>
  <c r="BK285"/>
  <c r="J560"/>
  <c r="BK382"/>
  <c r="J264"/>
  <c r="BK743"/>
  <c r="BK381"/>
  <c r="BK169"/>
  <c r="BK741"/>
  <c r="J645"/>
  <c r="BK448"/>
  <c r="BK284"/>
  <c r="BK724"/>
  <c r="J528"/>
  <c r="J739"/>
  <c r="BK648"/>
  <c r="J430"/>
  <c r="J241"/>
  <c r="BK739"/>
  <c r="J623"/>
  <c r="J742"/>
  <c r="BK678"/>
  <c r="BK503"/>
  <c r="J381"/>
  <c r="J312"/>
  <c i="1" r="AS94"/>
  <c i="3" r="BK178"/>
  <c r="J147"/>
  <c r="J157"/>
  <c r="BK171"/>
  <c r="BK161"/>
  <c r="J128"/>
  <c r="J170"/>
  <c r="J131"/>
  <c r="J158"/>
  <c i="4" r="BK137"/>
  <c r="BK142"/>
  <c i="6" r="J34"/>
  <c i="1" r="AW99"/>
  <c i="2" r="BK781"/>
  <c r="J737"/>
  <c r="BK240"/>
  <c r="J159"/>
  <c r="J587"/>
  <c r="J451"/>
  <c r="BK548"/>
  <c r="J423"/>
  <c r="J280"/>
  <c r="J503"/>
  <c r="J285"/>
  <c r="BK744"/>
  <c r="BK401"/>
  <c r="J220"/>
  <c r="J712"/>
  <c r="BK611"/>
  <c r="J409"/>
  <c r="BK147"/>
  <c r="BK722"/>
  <c r="BK222"/>
  <c r="J654"/>
  <c r="BK365"/>
  <c r="J769"/>
  <c r="BK605"/>
  <c r="J644"/>
  <c r="BK569"/>
  <c r="BK343"/>
  <c r="BK242"/>
  <c i="3" r="J174"/>
  <c r="J150"/>
  <c r="BK124"/>
  <c r="BK159"/>
  <c r="J122"/>
  <c r="J173"/>
  <c r="BK149"/>
  <c r="BK154"/>
  <c r="J123"/>
  <c r="BK157"/>
  <c r="BK123"/>
  <c r="BK135"/>
  <c r="BK164"/>
  <c r="BK166"/>
  <c r="J126"/>
  <c r="J124"/>
  <c i="4" r="J151"/>
  <c r="BK143"/>
  <c r="J147"/>
  <c r="J124"/>
  <c r="J154"/>
  <c r="J125"/>
  <c r="BK132"/>
  <c r="J143"/>
  <c r="J140"/>
  <c i="2" l="1" r="R168"/>
  <c r="BK281"/>
  <c r="J281"/>
  <c r="J102"/>
  <c r="R364"/>
  <c r="BK422"/>
  <c r="J422"/>
  <c r="J109"/>
  <c r="T422"/>
  <c r="P437"/>
  <c r="BK533"/>
  <c r="J533"/>
  <c r="J113"/>
  <c r="R746"/>
  <c i="3" r="BK172"/>
  <c r="J172"/>
  <c r="J99"/>
  <c i="2" r="R227"/>
  <c r="P293"/>
  <c r="P452"/>
  <c r="R666"/>
  <c r="BK779"/>
  <c r="J779"/>
  <c r="J120"/>
  <c r="R146"/>
  <c r="R221"/>
  <c r="BK325"/>
  <c r="J325"/>
  <c r="J106"/>
  <c r="BK408"/>
  <c r="J408"/>
  <c r="J108"/>
  <c r="T568"/>
  <c r="R713"/>
  <c r="P789"/>
  <c i="3" r="BK121"/>
  <c r="BK120"/>
  <c r="J120"/>
  <c r="J97"/>
  <c i="2" r="P227"/>
  <c r="T325"/>
  <c r="P408"/>
  <c r="BK568"/>
  <c r="J568"/>
  <c r="J115"/>
  <c r="T746"/>
  <c r="T227"/>
  <c r="T293"/>
  <c r="R452"/>
  <c r="T666"/>
  <c r="T779"/>
  <c i="3" r="T121"/>
  <c r="T120"/>
  <c i="4" r="R120"/>
  <c r="R119"/>
  <c r="R118"/>
  <c i="2" r="T168"/>
  <c r="P281"/>
  <c r="BK364"/>
  <c r="J364"/>
  <c r="J107"/>
  <c r="T408"/>
  <c r="R422"/>
  <c r="R437"/>
  <c r="R533"/>
  <c r="P666"/>
  <c r="P746"/>
  <c r="T789"/>
  <c i="3" r="P121"/>
  <c r="P120"/>
  <c i="4" r="T120"/>
  <c r="T119"/>
  <c r="T118"/>
  <c i="2" r="BK146"/>
  <c r="J146"/>
  <c r="J98"/>
  <c r="P146"/>
  <c r="BK221"/>
  <c r="J221"/>
  <c r="J100"/>
  <c r="T281"/>
  <c r="R293"/>
  <c r="T452"/>
  <c r="BK227"/>
  <c r="J227"/>
  <c r="J101"/>
  <c r="P325"/>
  <c r="BK452"/>
  <c r="J452"/>
  <c r="J112"/>
  <c r="P533"/>
  <c r="BK666"/>
  <c r="J666"/>
  <c r="J117"/>
  <c r="BK746"/>
  <c r="J746"/>
  <c r="J119"/>
  <c r="BK789"/>
  <c r="J789"/>
  <c r="J121"/>
  <c i="3" r="R172"/>
  <c i="4" r="P120"/>
  <c r="P119"/>
  <c r="P118"/>
  <c i="1" r="AU97"/>
  <c i="2" r="T146"/>
  <c r="BK293"/>
  <c r="J293"/>
  <c r="J105"/>
  <c r="P364"/>
  <c r="R568"/>
  <c r="BK713"/>
  <c r="J713"/>
  <c r="J118"/>
  <c r="R779"/>
  <c i="3" r="T172"/>
  <c i="2" r="P168"/>
  <c r="P221"/>
  <c r="R281"/>
  <c r="T364"/>
  <c r="P568"/>
  <c r="T713"/>
  <c r="R789"/>
  <c i="3" r="R121"/>
  <c r="R120"/>
  <c r="R119"/>
  <c i="2" r="BK168"/>
  <c r="J168"/>
  <c r="J99"/>
  <c r="T221"/>
  <c r="R325"/>
  <c r="R408"/>
  <c r="P422"/>
  <c r="BK437"/>
  <c r="J437"/>
  <c r="J111"/>
  <c r="T437"/>
  <c r="T533"/>
  <c r="P713"/>
  <c r="P779"/>
  <c i="3" r="P172"/>
  <c i="4" r="BK120"/>
  <c r="J120"/>
  <c r="J98"/>
  <c i="2" r="BK551"/>
  <c r="J551"/>
  <c r="J114"/>
  <c r="BK290"/>
  <c r="J290"/>
  <c r="J103"/>
  <c r="BK800"/>
  <c r="J800"/>
  <c r="J124"/>
  <c r="BK432"/>
  <c r="J432"/>
  <c r="J110"/>
  <c r="BK655"/>
  <c r="J655"/>
  <c r="J116"/>
  <c r="BK798"/>
  <c r="J798"/>
  <c r="J123"/>
  <c i="5" r="BK120"/>
  <c r="J120"/>
  <c r="J98"/>
  <c i="6" r="BK120"/>
  <c r="J120"/>
  <c r="J98"/>
  <c r="F91"/>
  <c r="E108"/>
  <c r="F115"/>
  <c r="J91"/>
  <c r="J112"/>
  <c r="BE121"/>
  <c r="J92"/>
  <c i="5" r="J89"/>
  <c r="E85"/>
  <c r="F91"/>
  <c r="J114"/>
  <c i="4" r="BK119"/>
  <c r="J119"/>
  <c r="J97"/>
  <c i="5" r="J92"/>
  <c r="F115"/>
  <c r="BE121"/>
  <c i="3" r="J121"/>
  <c r="J98"/>
  <c i="4" r="E85"/>
  <c r="F92"/>
  <c r="BE124"/>
  <c r="BE146"/>
  <c r="J92"/>
  <c r="BE133"/>
  <c r="BE155"/>
  <c i="3" r="BK119"/>
  <c r="J119"/>
  <c r="J96"/>
  <c i="4" r="J89"/>
  <c r="BE131"/>
  <c r="BE134"/>
  <c r="BE135"/>
  <c r="BE138"/>
  <c r="BE123"/>
  <c r="BE142"/>
  <c r="BE145"/>
  <c r="BE151"/>
  <c r="BE157"/>
  <c r="BE141"/>
  <c r="BE143"/>
  <c r="BE156"/>
  <c r="F91"/>
  <c r="BE122"/>
  <c r="BE125"/>
  <c r="BE126"/>
  <c r="BE129"/>
  <c r="BE137"/>
  <c r="BE153"/>
  <c r="BE158"/>
  <c r="J91"/>
  <c r="BE121"/>
  <c r="BE128"/>
  <c r="BE130"/>
  <c r="BE132"/>
  <c r="BE136"/>
  <c r="BE150"/>
  <c r="BE127"/>
  <c r="BE139"/>
  <c r="BE140"/>
  <c r="BE144"/>
  <c r="BE147"/>
  <c r="BE148"/>
  <c r="BE149"/>
  <c r="BE152"/>
  <c r="BE154"/>
  <c i="3" r="F116"/>
  <c r="BE128"/>
  <c r="BE141"/>
  <c i="2" r="BK292"/>
  <c r="J292"/>
  <c r="J104"/>
  <c i="3" r="E85"/>
  <c r="J92"/>
  <c r="BE135"/>
  <c r="BE136"/>
  <c r="BE143"/>
  <c i="2" r="BK145"/>
  <c r="J145"/>
  <c r="J97"/>
  <c i="3" r="BE127"/>
  <c r="BE130"/>
  <c r="BE132"/>
  <c r="BE134"/>
  <c r="BE137"/>
  <c r="BE140"/>
  <c r="BE142"/>
  <c r="BE151"/>
  <c r="BE155"/>
  <c r="BE157"/>
  <c r="BE159"/>
  <c r="BE160"/>
  <c r="BE173"/>
  <c r="J115"/>
  <c r="BE122"/>
  <c r="BE125"/>
  <c r="BE167"/>
  <c r="BE174"/>
  <c r="F115"/>
  <c r="BE126"/>
  <c r="BE131"/>
  <c r="BE148"/>
  <c r="BE150"/>
  <c r="BE154"/>
  <c r="BE168"/>
  <c r="J113"/>
  <c r="BE124"/>
  <c r="BE139"/>
  <c r="BE153"/>
  <c r="BE169"/>
  <c r="BE147"/>
  <c r="BE152"/>
  <c r="BE156"/>
  <c r="BE175"/>
  <c r="BE177"/>
  <c r="BE129"/>
  <c r="BE163"/>
  <c r="BE123"/>
  <c r="BE158"/>
  <c r="BE162"/>
  <c r="BE164"/>
  <c r="BE165"/>
  <c r="BE166"/>
  <c r="BE178"/>
  <c r="BE133"/>
  <c r="BE138"/>
  <c r="BE144"/>
  <c r="BE145"/>
  <c r="BE146"/>
  <c r="BE149"/>
  <c r="BE161"/>
  <c r="BE170"/>
  <c r="BE171"/>
  <c r="BE176"/>
  <c r="BE179"/>
  <c i="2" r="BE207"/>
  <c r="BE215"/>
  <c r="BE291"/>
  <c r="BE300"/>
  <c r="BE318"/>
  <c r="BE324"/>
  <c r="BE338"/>
  <c r="BE382"/>
  <c r="BE383"/>
  <c r="BE389"/>
  <c r="BE421"/>
  <c r="BE423"/>
  <c r="BE484"/>
  <c r="BE608"/>
  <c r="BE738"/>
  <c r="BE745"/>
  <c r="BE785"/>
  <c r="BE793"/>
  <c r="BE799"/>
  <c r="BE801"/>
  <c r="BE169"/>
  <c r="BE220"/>
  <c r="BE222"/>
  <c r="BE264"/>
  <c r="BE268"/>
  <c r="BE360"/>
  <c r="BE363"/>
  <c r="BE489"/>
  <c r="BE548"/>
  <c r="BE594"/>
  <c r="BE667"/>
  <c r="BE673"/>
  <c r="BE696"/>
  <c r="BE741"/>
  <c r="BE769"/>
  <c r="F92"/>
  <c r="BE226"/>
  <c r="BE365"/>
  <c r="BE442"/>
  <c r="BE485"/>
  <c r="BE521"/>
  <c r="BE542"/>
  <c r="BE590"/>
  <c r="BE743"/>
  <c r="BE784"/>
  <c r="E134"/>
  <c r="BE155"/>
  <c r="BE246"/>
  <c r="BE280"/>
  <c r="BE284"/>
  <c r="BE289"/>
  <c r="BE306"/>
  <c r="BE343"/>
  <c r="BE477"/>
  <c r="BE503"/>
  <c r="BE513"/>
  <c r="BE587"/>
  <c r="BE626"/>
  <c r="BE632"/>
  <c r="BE678"/>
  <c r="BE686"/>
  <c r="BE712"/>
  <c r="J92"/>
  <c r="BE216"/>
  <c r="BE326"/>
  <c r="BE395"/>
  <c r="BE448"/>
  <c r="BE463"/>
  <c r="BE645"/>
  <c r="BE714"/>
  <c r="BE731"/>
  <c r="BE742"/>
  <c r="BE747"/>
  <c r="BE159"/>
  <c r="BE377"/>
  <c r="BE493"/>
  <c r="BE579"/>
  <c r="BE580"/>
  <c r="BE611"/>
  <c r="BE640"/>
  <c r="BE644"/>
  <c r="BE648"/>
  <c r="BE682"/>
  <c r="BE737"/>
  <c r="BE786"/>
  <c r="F91"/>
  <c r="BE151"/>
  <c r="BE179"/>
  <c r="BE193"/>
  <c r="BE197"/>
  <c r="BE203"/>
  <c r="BE283"/>
  <c r="BE288"/>
  <c r="BE339"/>
  <c r="BE371"/>
  <c r="BE429"/>
  <c r="BE430"/>
  <c r="BE433"/>
  <c r="BE438"/>
  <c r="BE451"/>
  <c r="BE498"/>
  <c r="BE511"/>
  <c r="BE595"/>
  <c r="BE623"/>
  <c r="BE654"/>
  <c r="BE656"/>
  <c r="BE708"/>
  <c r="BE723"/>
  <c r="BE725"/>
  <c r="BE739"/>
  <c r="BE768"/>
  <c r="BE788"/>
  <c r="BE790"/>
  <c r="BE185"/>
  <c r="BE211"/>
  <c r="BE285"/>
  <c r="BE332"/>
  <c r="BE350"/>
  <c r="BE596"/>
  <c r="BE599"/>
  <c r="BE702"/>
  <c r="BE724"/>
  <c r="BE757"/>
  <c r="BE767"/>
  <c r="BE781"/>
  <c r="BE787"/>
  <c r="J91"/>
  <c r="BE242"/>
  <c r="BE272"/>
  <c r="BE276"/>
  <c r="BE312"/>
  <c r="BE344"/>
  <c r="BE453"/>
  <c r="BE497"/>
  <c r="BE586"/>
  <c r="BE683"/>
  <c r="BE228"/>
  <c r="BE232"/>
  <c r="BE240"/>
  <c r="BE282"/>
  <c r="BE294"/>
  <c r="BE359"/>
  <c r="BE415"/>
  <c r="BE457"/>
  <c r="BE461"/>
  <c r="BE462"/>
  <c r="BE467"/>
  <c r="BE502"/>
  <c r="BE522"/>
  <c r="BE528"/>
  <c r="BE532"/>
  <c r="BE534"/>
  <c r="BE552"/>
  <c r="BE605"/>
  <c r="BE674"/>
  <c r="J138"/>
  <c r="BE254"/>
  <c r="BE356"/>
  <c r="BE401"/>
  <c r="BE407"/>
  <c r="BE409"/>
  <c r="BE481"/>
  <c r="BE512"/>
  <c r="BE560"/>
  <c r="BE569"/>
  <c r="BE744"/>
  <c r="BE780"/>
  <c r="BE797"/>
  <c r="BE147"/>
  <c r="BE241"/>
  <c r="BE381"/>
  <c r="BE431"/>
  <c r="BE692"/>
  <c r="BE722"/>
  <c r="BE740"/>
  <c r="F36"/>
  <c i="1" r="BC95"/>
  <c i="4" r="J34"/>
  <c i="1" r="AW97"/>
  <c i="2" r="F35"/>
  <c i="1" r="BB95"/>
  <c i="5" r="J33"/>
  <c i="1" r="AV98"/>
  <c r="AT98"/>
  <c i="5" r="F34"/>
  <c i="1" r="BA98"/>
  <c i="6" r="F34"/>
  <c i="1" r="BA99"/>
  <c i="2" r="F37"/>
  <c i="1" r="BD95"/>
  <c i="3" r="F36"/>
  <c i="1" r="BC96"/>
  <c i="3" r="J34"/>
  <c i="1" r="AW96"/>
  <c i="3" r="F37"/>
  <c i="1" r="BD96"/>
  <c i="2" r="J34"/>
  <c i="1" r="AW95"/>
  <c i="4" r="F36"/>
  <c i="1" r="BC97"/>
  <c i="3" r="F35"/>
  <c i="1" r="BB96"/>
  <c i="4" r="F35"/>
  <c i="1" r="BB97"/>
  <c i="6" r="J33"/>
  <c i="1" r="AV99"/>
  <c r="AT99"/>
  <c i="2" r="F34"/>
  <c i="1" r="BA95"/>
  <c i="4" r="F37"/>
  <c i="1" r="BD97"/>
  <c i="3" r="F34"/>
  <c i="1" r="BA96"/>
  <c i="4" r="F34"/>
  <c i="1" r="BA97"/>
  <c i="3" l="1" r="T119"/>
  <c i="2" r="T292"/>
  <c r="P145"/>
  <c i="3" r="P119"/>
  <c i="1" r="AU96"/>
  <c i="2" r="R292"/>
  <c r="P292"/>
  <c r="T145"/>
  <c r="T144"/>
  <c r="R145"/>
  <c r="R144"/>
  <c r="BK796"/>
  <c r="J796"/>
  <c r="J122"/>
  <c i="5" r="BK119"/>
  <c r="J119"/>
  <c r="J97"/>
  <c i="6" r="BK119"/>
  <c r="J119"/>
  <c r="J97"/>
  <c i="4" r="BK118"/>
  <c r="J118"/>
  <c r="J96"/>
  <c i="2" r="BK144"/>
  <c r="J144"/>
  <c r="J96"/>
  <c i="3" r="F33"/>
  <c i="1" r="AZ96"/>
  <c i="2" r="F33"/>
  <c i="1" r="AZ95"/>
  <c i="2" r="J33"/>
  <c i="1" r="AV95"/>
  <c r="AT95"/>
  <c i="4" r="F33"/>
  <c i="1" r="AZ97"/>
  <c i="3" r="J33"/>
  <c i="1" r="AV96"/>
  <c r="AT96"/>
  <c i="3" r="J30"/>
  <c i="1" r="AG96"/>
  <c i="5" r="F33"/>
  <c i="1" r="AZ98"/>
  <c r="BB94"/>
  <c r="W31"/>
  <c r="BA94"/>
  <c r="W30"/>
  <c r="BD94"/>
  <c r="W33"/>
  <c i="4" r="J33"/>
  <c i="1" r="AV97"/>
  <c r="AT97"/>
  <c r="BC94"/>
  <c r="W32"/>
  <c i="6" r="F33"/>
  <c i="1" r="AZ99"/>
  <c i="2" l="1" r="P144"/>
  <c i="1" r="AU95"/>
  <c i="5" r="BK118"/>
  <c r="J118"/>
  <c r="J96"/>
  <c i="6" r="BK118"/>
  <c r="J118"/>
  <c r="J96"/>
  <c i="1" r="AN96"/>
  <c i="3" r="J39"/>
  <c i="1" r="AU94"/>
  <c r="AZ94"/>
  <c r="AV94"/>
  <c r="AK29"/>
  <c i="4" r="J30"/>
  <c i="1" r="AG97"/>
  <c r="AN97"/>
  <c r="AY94"/>
  <c r="AX94"/>
  <c i="2" r="J30"/>
  <c i="1" r="AG95"/>
  <c r="AW94"/>
  <c r="AK30"/>
  <c i="4" l="1" r="J39"/>
  <c i="2" r="J39"/>
  <c i="1" r="AN95"/>
  <c i="6" r="J30"/>
  <c i="1" r="AG99"/>
  <c i="5" r="J30"/>
  <c i="1" r="AG98"/>
  <c r="W29"/>
  <c r="AT94"/>
  <c i="5" l="1" r="J39"/>
  <c i="6" r="J39"/>
  <c i="1" r="AN98"/>
  <c r="AN99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<sst xmlns="http://schemas.openxmlformats.org/spreadsheetml/2006/main">
  <si>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</si>
  <si>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</si>
  <si>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</si>
  <si>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</si>
  <si>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</si>
  <si>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{ab439b7f-cff8-40f8-904d-aa37910520a1}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</si>
  <si>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</si>
  <si>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</si>
  <si>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</si>
  <si>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</si>
  <si>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</si>
  <si>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</si>
  <si>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</si>
  <si>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</si>
  <si>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2603J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</si>
  <si>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</si>
  <si>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</si>
  <si>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 Modernizace SPP 6.ZŠ Cheb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</si>
  <si>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</si>
  <si>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</si>
  <si>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</si>
  <si>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</si>
  <si>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</si>
  <si>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</si>
  <si>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</si>
  <si>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</si>
  <si>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</si>
  <si>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</si>
  <si>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</si>
  <si>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</si>
  <si>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</si>
  <si>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</si>
  <si>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</si>
  <si>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</si>
  <si>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</si>
  <si>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</si>
  <si>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</si>
  <si>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</si>
  <si>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</si>
  <si>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</si>
  <si>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</si>
  <si>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</si>
  <si>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</si>
  <si>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</si>
  <si>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</si>
  <si>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</si>
  <si>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</si>
  <si>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</si>
  <si>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</si>
  <si>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</si>
  <si>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</si>
  <si>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</si>
  <si>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</si>
  <si>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</si>
  <si>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</si>
  <si>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</si>
  <si>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</si>
  <si>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</si>
  <si>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</si>
  <si>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</si>
  <si>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</si>
  <si>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</si>
  <si>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</si>
  <si>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</si>
  <si>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</si>
  <si>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</si>
  <si>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</si>
  <si>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</si>
  <si>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</si>
  <si>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</si>
  <si>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</si>
  <si>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</si>
  <si>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</si>
  <si>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</si>
  <si>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</si>
  <si>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</si>
  <si>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</si>
  <si>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</si>
  <si>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</si>
  <si>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 SPP a družina</t>
  </si>
  <si>
    <t>STA</t>
  </si>
  <si>
    <t>1</t>
  </si>
  <si>
    <t>{9b46e8a5-a9eb-4417-a286-37e4ecbf7837}</t>
  </si>
  <si>
    <t>2</t>
  </si>
  <si>
    <t>SO 02.1</t>
  </si>
  <si>
    <t>Pedagogické centrum - elektroinstalace</t>
  </si>
  <si>
    <t>{74cebb6e-c38a-4ef1-9b7e-8cacb9b1708a}</t>
  </si>
  <si>
    <t>SO 02.2</t>
  </si>
  <si>
    <t>Šatna pro družinu - elektroinstalace</t>
  </si>
  <si>
    <t>{0609b6d5-cfab-49f2-a5e1-c8bd29af98ef}</t>
  </si>
  <si>
    <t>SO 03</t>
  </si>
  <si>
    <t>Plošina</t>
  </si>
  <si>
    <t>{8aa62791-84dc-4f90-8187-12230307d13c}</t>
  </si>
  <si>
    <t>SO 04</t>
  </si>
  <si>
    <t xml:space="preserve">Vybavení šaten </t>
  </si>
  <si>
    <t>{5c1df221-0d86-4286-8f2f-d79c6715e6d9}</t>
  </si>
  <si>
    <t>KRYCÍ LIST SOUPISU PRACÍ</t>
  </si>
  <si>
    <t>Objekt:</t>
  </si>
  <si>
    <t>SO 01 - Stavební úpravy SPP a družina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</si>
  <si>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</si>
  <si>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</si>
  <si>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</si>
  <si>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</si>
  <si>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</si>
  <si>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</si>
  <si>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</si>
  <si>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</si>
  <si>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</si>
  <si>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</si>
  <si>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</si>
  <si>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</si>
  <si>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</si>
  <si>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</si>
  <si>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</si>
  <si>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</si>
  <si>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</si>
  <si>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</si>
  <si>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</si>
  <si>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</si>
  <si>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</si>
  <si>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</si>
  <si>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</si>
  <si>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</si>
  <si>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</si>
  <si>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</si>
  <si>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</si>
  <si>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</si>
  <si>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</si>
  <si>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</si>
  <si>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</si>
  <si>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</si>
  <si>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</si>
  <si>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</si>
  <si>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</si>
  <si>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</si>
  <si>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</si>
  <si>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</si>
  <si>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</si>
  <si>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</si>
  <si>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</si>
  <si>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</si>
  <si>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</si>
  <si>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</si>
  <si>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</si>
  <si>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</si>
  <si>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</si>
  <si>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</si>
  <si>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</si>
  <si>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</si>
  <si>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</si>
  <si>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</si>
  <si>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340271041</t>
  </si>
  <si>
    <t>Zazdívka otvorů v příčkách nebo stěnách pl přes 0,25 do 1 m2 tvárnicemi pórobetonovými tl 150 mm</t>
  </si>
  <si>
    <t>m2</t>
  </si>
  <si>
    <t>4</t>
  </si>
  <si>
    <t>VV</t>
  </si>
  <si>
    <t>2.np</t>
  </si>
  <si>
    <t>1,4*2,1</t>
  </si>
  <si>
    <t>Součet</t>
  </si>
  <si>
    <t>342272225</t>
  </si>
  <si>
    <t>Příčka z pórobetonových hladkých tvárnic na tenkovrstvou maltu tl 100 mm</t>
  </si>
  <si>
    <t>ped.centrum</t>
  </si>
  <si>
    <t>0,6*3,1</t>
  </si>
  <si>
    <t>342291121</t>
  </si>
  <si>
    <t>Ukotvení příček k cihelným konstrukcím plochými kotvami</t>
  </si>
  <si>
    <t>m</t>
  </si>
  <si>
    <t>6</t>
  </si>
  <si>
    <t>1.np</t>
  </si>
  <si>
    <t>4*1,5</t>
  </si>
  <si>
    <t>346272236</t>
  </si>
  <si>
    <t>Přizdívka z pórobetonových tvárnic tl 100 mm</t>
  </si>
  <si>
    <t>8</t>
  </si>
  <si>
    <t>1.np pod schodištěm</t>
  </si>
  <si>
    <t>((2,955*1,45)/2)+(2,72*1,65)</t>
  </si>
  <si>
    <t>1.np šatna</t>
  </si>
  <si>
    <t>3,3*1,5</t>
  </si>
  <si>
    <t>(1,8+0,82)*3,1</t>
  </si>
  <si>
    <t>Úpravy povrchů, podlahy a osazování výplní</t>
  </si>
  <si>
    <t>5</t>
  </si>
  <si>
    <t>612131121</t>
  </si>
  <si>
    <t>Penetrační disperzní nátěr vnitřních stěn nanášený ručně</t>
  </si>
  <si>
    <t>10</t>
  </si>
  <si>
    <t>0,6*3,1*2</t>
  </si>
  <si>
    <t>2.np zazděné dveře</t>
  </si>
  <si>
    <t>1,4*2,1*2</t>
  </si>
  <si>
    <t>přizdívka nad obkladama</t>
  </si>
  <si>
    <t>3,24*1,47</t>
  </si>
  <si>
    <t>612311131</t>
  </si>
  <si>
    <t>Potažení vnitřních stěn vápenným štukem tloušťky do 3 mm</t>
  </si>
  <si>
    <t>2.np chodba</t>
  </si>
  <si>
    <t>(77,85*3,27)</t>
  </si>
  <si>
    <t>(27,3*3,27)</t>
  </si>
  <si>
    <t>7</t>
  </si>
  <si>
    <t>612321121</t>
  </si>
  <si>
    <t>Vápenocementová omítka hladká jednovrstvá vnitřních stěn nanášená ručně</t>
  </si>
  <si>
    <t>14</t>
  </si>
  <si>
    <t>612321141</t>
  </si>
  <si>
    <t>Vápenocementová omítka štuková dvouvrstvá vnitřních stěn nanášená ručně</t>
  </si>
  <si>
    <t>16</t>
  </si>
  <si>
    <t>9</t>
  </si>
  <si>
    <t>612325411</t>
  </si>
  <si>
    <t>Oprava vnitřní vápenocementové hladké omítky stěn v rozsahu plochy do 10 %</t>
  </si>
  <si>
    <t>18</t>
  </si>
  <si>
    <t>629991011</t>
  </si>
  <si>
    <t>Zakrytí výplní otvorů a svislých ploch fólií přilepenou lepící páskou</t>
  </si>
  <si>
    <t>20</t>
  </si>
  <si>
    <t>1.np okna</t>
  </si>
  <si>
    <t>2,7*2,4*2</t>
  </si>
  <si>
    <t>11</t>
  </si>
  <si>
    <t>631312141</t>
  </si>
  <si>
    <t>Doplnění rýh v dosavadních mazaninách betonem prostým</t>
  </si>
  <si>
    <t>m3</t>
  </si>
  <si>
    <t>22</t>
  </si>
  <si>
    <t>1,5*0,2*0,15</t>
  </si>
  <si>
    <t>642944121</t>
  </si>
  <si>
    <t>Osazování ocelových zárubní dodatečné pl do 2,5 m2</t>
  </si>
  <si>
    <t>kus</t>
  </si>
  <si>
    <t>24</t>
  </si>
  <si>
    <t>13</t>
  </si>
  <si>
    <t>M</t>
  </si>
  <si>
    <t>55331488</t>
  </si>
  <si>
    <t>zárubeň jednokřídlá ocelová pro zdění tl stěny 110-150mm rozměru 900/1970, 2100mm</t>
  </si>
  <si>
    <t>26</t>
  </si>
  <si>
    <t>642945111</t>
  </si>
  <si>
    <t>Osazování protipožárních nebo protiplynových zárubní dveří jednokřídlových do 2,5 m2</t>
  </si>
  <si>
    <t>28</t>
  </si>
  <si>
    <t>1.np pod schodiště</t>
  </si>
  <si>
    <t>15</t>
  </si>
  <si>
    <t>55331558R</t>
  </si>
  <si>
    <t>zárubeň jednokřídlá ocelová pro zdění s protipožární úpravou tl stěny 75-100mm rozměru 900/1970, 2100mm</t>
  </si>
  <si>
    <t>30</t>
  </si>
  <si>
    <t>Trubní vedení</t>
  </si>
  <si>
    <t>899121101</t>
  </si>
  <si>
    <t>Osazení poklopů plastových ventilových</t>
  </si>
  <si>
    <t>32</t>
  </si>
  <si>
    <t>17</t>
  </si>
  <si>
    <t>56230601</t>
  </si>
  <si>
    <t>šachtový poklop z PU+rám HDPE, 12,5t 400x400x50mm</t>
  </si>
  <si>
    <t>34</t>
  </si>
  <si>
    <t>Ostatní konstrukce a práce, bourání</t>
  </si>
  <si>
    <t>945421110</t>
  </si>
  <si>
    <t>Hydraulická zvedací plošina na automobilovém podvozku výška zdvihu do 18 m včetně obsluhy</t>
  </si>
  <si>
    <t>hod</t>
  </si>
  <si>
    <t>36</t>
  </si>
  <si>
    <t>pro montáž žaluzií</t>
  </si>
  <si>
    <t>2*3</t>
  </si>
  <si>
    <t>19</t>
  </si>
  <si>
    <t>952901111</t>
  </si>
  <si>
    <t>Vyčištění budov bytové a občanské výstavby při výšce podlaží do 4 m</t>
  </si>
  <si>
    <t>38</t>
  </si>
  <si>
    <t>1.np chodba</t>
  </si>
  <si>
    <t>68,42</t>
  </si>
  <si>
    <t>40,84</t>
  </si>
  <si>
    <t>40,73+108,8+16,01</t>
  </si>
  <si>
    <t>953943211</t>
  </si>
  <si>
    <t>Osazování hasicího přístroje</t>
  </si>
  <si>
    <t>40</t>
  </si>
  <si>
    <t>44932114</t>
  </si>
  <si>
    <t>přístroj hasicí ruční práškový PG 6 LE</t>
  </si>
  <si>
    <t>42</t>
  </si>
  <si>
    <t>962032241</t>
  </si>
  <si>
    <t>Bourání zdiva z cihel pálených nebo vápenopískových na MC přes 1 m3</t>
  </si>
  <si>
    <t>44</t>
  </si>
  <si>
    <t>instal.vyzdívka 1.np</t>
  </si>
  <si>
    <t>3,6*1,5*0,3</t>
  </si>
  <si>
    <t>23</t>
  </si>
  <si>
    <t>965046111</t>
  </si>
  <si>
    <t>Broušení stávajících betonových podlah úběr do 3 mm</t>
  </si>
  <si>
    <t>46</t>
  </si>
  <si>
    <t>108,8</t>
  </si>
  <si>
    <t>965046119</t>
  </si>
  <si>
    <t>Příplatek k broušení stávajících betonových podlah za každý další 1 mm úběru</t>
  </si>
  <si>
    <t>48</t>
  </si>
  <si>
    <t>218,06*5 "Přepočtené koeficientem množství</t>
  </si>
  <si>
    <t>25</t>
  </si>
  <si>
    <t>968072455</t>
  </si>
  <si>
    <t>Vybourání kovových dveřních zárubní pl do 2 m2</t>
  </si>
  <si>
    <t>50</t>
  </si>
  <si>
    <t>0,9*2</t>
  </si>
  <si>
    <t>968072456</t>
  </si>
  <si>
    <t>Vybourání kovových dveřních zárubní pl přes 2 m2</t>
  </si>
  <si>
    <t>52</t>
  </si>
  <si>
    <t>(1,25*2)</t>
  </si>
  <si>
    <t>27</t>
  </si>
  <si>
    <t>971033531</t>
  </si>
  <si>
    <t>Vybourání otvorů ve zdivu cihelném pl do 1 m2 na MVC nebo MV tl do 150 mm</t>
  </si>
  <si>
    <t>54</t>
  </si>
  <si>
    <t>2.np pro rozvaděč</t>
  </si>
  <si>
    <t>1*0,7</t>
  </si>
  <si>
    <t>974042565</t>
  </si>
  <si>
    <t>Vysekání rýh v dlažbě betonové nebo jiné monolitické hl do 150 mm š do 200 mm</t>
  </si>
  <si>
    <t>56</t>
  </si>
  <si>
    <t>1,5</t>
  </si>
  <si>
    <t>29</t>
  </si>
  <si>
    <t>988000001R</t>
  </si>
  <si>
    <t>Stavební přípomoce k ZTI a elektro</t>
  </si>
  <si>
    <t>HZS</t>
  </si>
  <si>
    <t>58</t>
  </si>
  <si>
    <t>997</t>
  </si>
  <si>
    <t>Přesun sutě</t>
  </si>
  <si>
    <t>997002611</t>
  </si>
  <si>
    <t>Nakládání suti a vybouraných hmot</t>
  </si>
  <si>
    <t>t</t>
  </si>
  <si>
    <t>60</t>
  </si>
  <si>
    <t>31</t>
  </si>
  <si>
    <t>997013151</t>
  </si>
  <si>
    <t>Vnitrostaveništní doprava suti a vybouraných hmot pro budovy v do 6 m s omezením mechanizace</t>
  </si>
  <si>
    <t>62</t>
  </si>
  <si>
    <t>997013501</t>
  </si>
  <si>
    <t>Odvoz suti a vybouraných hmot na skládku nebo meziskládku do 1 km se složením</t>
  </si>
  <si>
    <t>64</t>
  </si>
  <si>
    <t>33</t>
  </si>
  <si>
    <t>997013509</t>
  </si>
  <si>
    <t>Příplatek k odvozu suti a vybouraných hmot na skládku ZKD 1 km přes 1 km</t>
  </si>
  <si>
    <t>66</t>
  </si>
  <si>
    <t>26,665*12 "Přepočtené koeficientem množství</t>
  </si>
  <si>
    <t>997013609</t>
  </si>
  <si>
    <t>Poplatek za uložení na skládce (skládkovné) stavebního odpadu ze směsí nebo oddělených frakcí betonu, cihel a keramických výrobků kód odpadu 17 01 07</t>
  </si>
  <si>
    <t>68</t>
  </si>
  <si>
    <t>35</t>
  </si>
  <si>
    <t>997013631</t>
  </si>
  <si>
    <t>Poplatek za uložení na skládce (skládkovné) stavebního odpadu směsného kód odpadu 17 09 04</t>
  </si>
  <si>
    <t>70</t>
  </si>
  <si>
    <t>998</t>
  </si>
  <si>
    <t>Přesun hmot</t>
  </si>
  <si>
    <t>998011002</t>
  </si>
  <si>
    <t>Přesun hmot pro budovy zděné v přes 6 do 12 m</t>
  </si>
  <si>
    <t>72</t>
  </si>
  <si>
    <t>PSV</t>
  </si>
  <si>
    <t>Práce a dodávky PSV</t>
  </si>
  <si>
    <t>721</t>
  </si>
  <si>
    <t>Zdravotechnika - vnitřní kanalizace</t>
  </si>
  <si>
    <t>37</t>
  </si>
  <si>
    <t>721140802</t>
  </si>
  <si>
    <t>Demontáž potrubí litinové DN do 100</t>
  </si>
  <si>
    <t>74</t>
  </si>
  <si>
    <t>2,1+3,5</t>
  </si>
  <si>
    <t>3,5</t>
  </si>
  <si>
    <t>721171803</t>
  </si>
  <si>
    <t>Demontáž potrubí z PVC D do 75</t>
  </si>
  <si>
    <t>76</t>
  </si>
  <si>
    <t>6*0,8</t>
  </si>
  <si>
    <t>0,8</t>
  </si>
  <si>
    <t>39</t>
  </si>
  <si>
    <t>721171915</t>
  </si>
  <si>
    <t>Potrubí z PP propojení potrubí DN 110</t>
  </si>
  <si>
    <t>78</t>
  </si>
  <si>
    <t>721174043</t>
  </si>
  <si>
    <t>Potrubí kanalizační z PP připojovací DN 50</t>
  </si>
  <si>
    <t>80</t>
  </si>
  <si>
    <t>3,7+(0,5*4)</t>
  </si>
  <si>
    <t>41</t>
  </si>
  <si>
    <t>721175012</t>
  </si>
  <si>
    <t>Potrubí kanalizační plastové odpadní odhlučněné dvouvrstvé DN 100</t>
  </si>
  <si>
    <t>82</t>
  </si>
  <si>
    <t>2,np</t>
  </si>
  <si>
    <t>998721102</t>
  </si>
  <si>
    <t>Přesun hmot tonážní pro vnitřní kanalizace v objektech v přes 6 do 12 m</t>
  </si>
  <si>
    <t>84</t>
  </si>
  <si>
    <t>722</t>
  </si>
  <si>
    <t>Zdravotechnika - vnitřní vodovod</t>
  </si>
  <si>
    <t>43</t>
  </si>
  <si>
    <t>722170801</t>
  </si>
  <si>
    <t>Demontáž rozvodů vody z plastů D do 25</t>
  </si>
  <si>
    <t>86</t>
  </si>
  <si>
    <t>(3,6*2)+(6*2*0,3)</t>
  </si>
  <si>
    <t>722171933</t>
  </si>
  <si>
    <t>Potrubí plastové výměna trub nebo tvarovek D přes 20 do 25 mm</t>
  </si>
  <si>
    <t>88</t>
  </si>
  <si>
    <t>45</t>
  </si>
  <si>
    <t>28616777</t>
  </si>
  <si>
    <t>tvarovka T kus pro pitnou vodu D 25x25x25mm</t>
  </si>
  <si>
    <t>90</t>
  </si>
  <si>
    <t>722173913</t>
  </si>
  <si>
    <t>Potrubí plastové spoje svar polyfuze D přes 20 do 25 mm</t>
  </si>
  <si>
    <t>92</t>
  </si>
  <si>
    <t xml:space="preserve">zaslepení </t>
  </si>
  <si>
    <t>47</t>
  </si>
  <si>
    <t>28654230</t>
  </si>
  <si>
    <t>záslepka PPR D 25mm</t>
  </si>
  <si>
    <t>94</t>
  </si>
  <si>
    <t>722174002</t>
  </si>
  <si>
    <t>Potrubí vodovodní plastové PPR svar polyfúze PN 16 D 20x2,8 mm</t>
  </si>
  <si>
    <t>96</t>
  </si>
  <si>
    <t>(4*2)+(4*0,2*2)</t>
  </si>
  <si>
    <t>5,6</t>
  </si>
  <si>
    <t>49</t>
  </si>
  <si>
    <t>722174003</t>
  </si>
  <si>
    <t>Potrubí vodovodní plastové PPR svar polyfúze PN 16 D 25x3,5 mm</t>
  </si>
  <si>
    <t>98</t>
  </si>
  <si>
    <t>(2,3*2)+(3,5*2)</t>
  </si>
  <si>
    <t>(2*2)+(3,5*2)</t>
  </si>
  <si>
    <t>722181113</t>
  </si>
  <si>
    <t>Ochrana vodovodního potrubí plstěnými pásy DN do 25 mm</t>
  </si>
  <si>
    <t>100</t>
  </si>
  <si>
    <t>15,2+22,6</t>
  </si>
  <si>
    <t>51</t>
  </si>
  <si>
    <t>722232104</t>
  </si>
  <si>
    <t>Kohout kulový přímý G 3/4" PN 42 do 185°C s vnějším a vnitřním závitem</t>
  </si>
  <si>
    <t>102</t>
  </si>
  <si>
    <t>722290226</t>
  </si>
  <si>
    <t>Zkouška těsnosti vodovodního potrubí závitového DN do 50</t>
  </si>
  <si>
    <t>104</t>
  </si>
  <si>
    <t>53</t>
  </si>
  <si>
    <t>998722102</t>
  </si>
  <si>
    <t>Přesun hmot tonážní pro vnitřní vodovod v objektech v přes 6 do 12 m</t>
  </si>
  <si>
    <t>106</t>
  </si>
  <si>
    <t>725</t>
  </si>
  <si>
    <t>Zdravotechnika - zařizovací předměty</t>
  </si>
  <si>
    <t>725210821</t>
  </si>
  <si>
    <t>Demontáž umyvadel bez výtokových armatur</t>
  </si>
  <si>
    <t>soubor</t>
  </si>
  <si>
    <t>108</t>
  </si>
  <si>
    <t>55</t>
  </si>
  <si>
    <t>725211616</t>
  </si>
  <si>
    <t>Umyvadlo keramické bílé šířky 550 mm s krytem na sifon připevněné na stěnu šrouby</t>
  </si>
  <si>
    <t>110</t>
  </si>
  <si>
    <t>725291211</t>
  </si>
  <si>
    <t>Doplňky zařízení koupelen a záchodů keramické mýdelník jednoduchý</t>
  </si>
  <si>
    <t>112</t>
  </si>
  <si>
    <t>57</t>
  </si>
  <si>
    <t>725529302R</t>
  </si>
  <si>
    <t>Montáž osušovače</t>
  </si>
  <si>
    <t>114</t>
  </si>
  <si>
    <t>55431063</t>
  </si>
  <si>
    <t>osušovač rukou elektrický nerezový matný kryt</t>
  </si>
  <si>
    <t>116</t>
  </si>
  <si>
    <t>59</t>
  </si>
  <si>
    <t>725813111</t>
  </si>
  <si>
    <t>Ventil rohový bez připojovací trubičky nebo flexi hadičky G 1/2"</t>
  </si>
  <si>
    <t>118</t>
  </si>
  <si>
    <t>725820801</t>
  </si>
  <si>
    <t>Demontáž baterie nástěnné do G 3 / 4</t>
  </si>
  <si>
    <t>120</t>
  </si>
  <si>
    <t>61</t>
  </si>
  <si>
    <t>725822611</t>
  </si>
  <si>
    <t>Baterie umyvadlová stojánková páková bez výpusti</t>
  </si>
  <si>
    <t>122</t>
  </si>
  <si>
    <t>725980123</t>
  </si>
  <si>
    <t>Dvířka 30/30</t>
  </si>
  <si>
    <t>124</t>
  </si>
  <si>
    <t>63</t>
  </si>
  <si>
    <t>998725102</t>
  </si>
  <si>
    <t>Přesun hmot tonážní pro zařizovací předměty v objektech v přes 6 do 12 m</t>
  </si>
  <si>
    <t>126</t>
  </si>
  <si>
    <t>734</t>
  </si>
  <si>
    <t>Ústřední vytápění - armatury</t>
  </si>
  <si>
    <t>734200821</t>
  </si>
  <si>
    <t>Demontáž armatury závitové se dvěma závity přes G 1/2 do G 1/2</t>
  </si>
  <si>
    <t>128</t>
  </si>
  <si>
    <t>65</t>
  </si>
  <si>
    <t>734221413</t>
  </si>
  <si>
    <t>Ventil závitový regulační přímý G 1/2 PN 10 do 120°C s nastavitelnou regulací</t>
  </si>
  <si>
    <t>130</t>
  </si>
  <si>
    <t>998734101</t>
  </si>
  <si>
    <t>Přesun hmot tonážní pro armatury v objektech v do 6 m</t>
  </si>
  <si>
    <t>132</t>
  </si>
  <si>
    <t>735</t>
  </si>
  <si>
    <t>Ústřední vytápění - otopná tělesa</t>
  </si>
  <si>
    <t>67</t>
  </si>
  <si>
    <t>735111810</t>
  </si>
  <si>
    <t>Demontáž otopného tělesa litinového článkového</t>
  </si>
  <si>
    <t>134</t>
  </si>
  <si>
    <t>(1,3*0,8*2)+(1*0,8)</t>
  </si>
  <si>
    <t>((1,6+1,7+1,7)*0,8)</t>
  </si>
  <si>
    <t>735119140</t>
  </si>
  <si>
    <t>Montáž otopného tělesa litinového článkového</t>
  </si>
  <si>
    <t>136</t>
  </si>
  <si>
    <t>69</t>
  </si>
  <si>
    <t>735494811</t>
  </si>
  <si>
    <t>Vypuštění vody z otopných těles</t>
  </si>
  <si>
    <t>138</t>
  </si>
  <si>
    <t>998735101</t>
  </si>
  <si>
    <t>Přesun hmot tonážní pro otopná tělesa v objektech v do 6 m</t>
  </si>
  <si>
    <t>140</t>
  </si>
  <si>
    <t>762</t>
  </si>
  <si>
    <t>Konstrukce tesařské</t>
  </si>
  <si>
    <t>71</t>
  </si>
  <si>
    <t>762131811</t>
  </si>
  <si>
    <t>Demontáž bednění svislých stěn z hrubých prken</t>
  </si>
  <si>
    <t>142</t>
  </si>
  <si>
    <t>1.np podschodišťový prostor</t>
  </si>
  <si>
    <t>763</t>
  </si>
  <si>
    <t>Konstrukce suché výstavby</t>
  </si>
  <si>
    <t>763111314</t>
  </si>
  <si>
    <t>SDK příčka tl 100 mm profil CW+UW 75 desky 1xA 12,5 s izolací EI 30 Rw do 45 dB</t>
  </si>
  <si>
    <t>144</t>
  </si>
  <si>
    <t>nad dveřmi D11</t>
  </si>
  <si>
    <t>3,475*0,35</t>
  </si>
  <si>
    <t>73</t>
  </si>
  <si>
    <t>763431012</t>
  </si>
  <si>
    <t>Montáž minerálního podhledu s vyjímatelnými panely vel. přes 0,36 do 0,72 m2 na zavěšený polozapuštěný rošt</t>
  </si>
  <si>
    <t>146</t>
  </si>
  <si>
    <t xml:space="preserve">1.np </t>
  </si>
  <si>
    <t>49,62+40,84</t>
  </si>
  <si>
    <t>40,73+(25,8*3)+(4,22*2,4)</t>
  </si>
  <si>
    <t>59036075</t>
  </si>
  <si>
    <t>panel akustický polozapuštěná hrana viditelný rošt š 24mm bílá tl 15mm</t>
  </si>
  <si>
    <t>148</t>
  </si>
  <si>
    <t>218,718*1,05 "Přepočtené koeficientem množství</t>
  </si>
  <si>
    <t>75</t>
  </si>
  <si>
    <t>998763101</t>
  </si>
  <si>
    <t>Přesun hmot tonážní pro dřevostavby v objektech v přes 6 do 12 m</t>
  </si>
  <si>
    <t>150</t>
  </si>
  <si>
    <t>766</t>
  </si>
  <si>
    <t>Konstrukce truhlářské</t>
  </si>
  <si>
    <t>766112820</t>
  </si>
  <si>
    <t>Demontáž truhlářských stěn dřevěných zasklených</t>
  </si>
  <si>
    <t>152</t>
  </si>
  <si>
    <t>2.np stávající proskl.příčka s dveřmi</t>
  </si>
  <si>
    <t>3,475*3,3</t>
  </si>
  <si>
    <t>77</t>
  </si>
  <si>
    <t>766211400</t>
  </si>
  <si>
    <t>Montáž madel schodišťových dřevených dílčích š do 15 cm 1 kus</t>
  </si>
  <si>
    <t>154</t>
  </si>
  <si>
    <t>schodiště</t>
  </si>
  <si>
    <t>3,25*2</t>
  </si>
  <si>
    <t>05217100</t>
  </si>
  <si>
    <t>madlo bukové D 42mm</t>
  </si>
  <si>
    <t>156</t>
  </si>
  <si>
    <t>79</t>
  </si>
  <si>
    <t>55343055</t>
  </si>
  <si>
    <t>koncovka madla, nerez</t>
  </si>
  <si>
    <t>158</t>
  </si>
  <si>
    <t>766411812</t>
  </si>
  <si>
    <t>Demontáž truhlářského obložení stěn z panelů plochy přes 1,5 m2</t>
  </si>
  <si>
    <t>160</t>
  </si>
  <si>
    <t>81</t>
  </si>
  <si>
    <t>766411813R</t>
  </si>
  <si>
    <t>Demontáž truhlářských krytů radiátorů</t>
  </si>
  <si>
    <t>162</t>
  </si>
  <si>
    <t>1,6*2</t>
  </si>
  <si>
    <t>1,3</t>
  </si>
  <si>
    <t>2.np ped.centrum</t>
  </si>
  <si>
    <t>5,695-0,3</t>
  </si>
  <si>
    <t>3,1</t>
  </si>
  <si>
    <t>766411822</t>
  </si>
  <si>
    <t>Demontáž truhlářského obložení stěn podkladových roštů</t>
  </si>
  <si>
    <t>164</t>
  </si>
  <si>
    <t>83</t>
  </si>
  <si>
    <t>766622134R</t>
  </si>
  <si>
    <t>Montáž plastových stěn s dveřmi v přes 2,5 m s rámem do zdiva</t>
  </si>
  <si>
    <t>166</t>
  </si>
  <si>
    <t>3,475*2,95</t>
  </si>
  <si>
    <t>61140513R</t>
  </si>
  <si>
    <t>dveře jednokřídlé plastové s dekorem plné s nadsvětlíkem max rozměru otvoru 3,3m2 bezpečnostní třídy RC2</t>
  </si>
  <si>
    <t>168</t>
  </si>
  <si>
    <t>85</t>
  </si>
  <si>
    <t>766660001</t>
  </si>
  <si>
    <t>Montáž dveřních křídel otvíravých jednokřídlových š do 0,8 m do ocelové zárubně</t>
  </si>
  <si>
    <t>170</t>
  </si>
  <si>
    <t>1.np na WC</t>
  </si>
  <si>
    <t>61162001</t>
  </si>
  <si>
    <t>dveře jednokřídlé dřevotřískové povrch dýhovaný plné 700x1970-2100mm</t>
  </si>
  <si>
    <t>172</t>
  </si>
  <si>
    <t>87</t>
  </si>
  <si>
    <t>766660002</t>
  </si>
  <si>
    <t>Montáž dveřních křídel otvíravých jednokřídlových š přes 0,8 m do ocelové zárubně</t>
  </si>
  <si>
    <t>174</t>
  </si>
  <si>
    <t>61162003R</t>
  </si>
  <si>
    <t>dveře jednokřídlé dřevotřískové povrch dýhovaný plné 900x1970-2100mm, akustické 37 dB</t>
  </si>
  <si>
    <t>176</t>
  </si>
  <si>
    <t>89</t>
  </si>
  <si>
    <t>766660022</t>
  </si>
  <si>
    <t>Montáž dveřních křídel otvíravých jednokřídlových š přes 0,8 m požárních do ocelové zárubně</t>
  </si>
  <si>
    <t>178</t>
  </si>
  <si>
    <t>61165314R</t>
  </si>
  <si>
    <t>dveře jednokřídlé dřevotřískové protipožární EI (EW) 30 D3 povrch laminátový plné 900 - atyp</t>
  </si>
  <si>
    <t>180</t>
  </si>
  <si>
    <t>91</t>
  </si>
  <si>
    <t>766660728</t>
  </si>
  <si>
    <t>Montáž dveřního interiérového kování - zámku</t>
  </si>
  <si>
    <t>182</t>
  </si>
  <si>
    <t>1.np WC</t>
  </si>
  <si>
    <t>54924004</t>
  </si>
  <si>
    <t>zámek zadlabací 190/140/20 L cylinder</t>
  </si>
  <si>
    <t>184</t>
  </si>
  <si>
    <t>93</t>
  </si>
  <si>
    <t>54964150</t>
  </si>
  <si>
    <t>vložka zámková cylindrická oboustranná+4 klíče</t>
  </si>
  <si>
    <t>186</t>
  </si>
  <si>
    <t>766660729</t>
  </si>
  <si>
    <t>Montáž dveřního interiérového kování - štítku s klikou</t>
  </si>
  <si>
    <t>188</t>
  </si>
  <si>
    <t>95</t>
  </si>
  <si>
    <t>54914620</t>
  </si>
  <si>
    <t>kování dveřní vrchní klika včetně rozet a montážního materiálu R PZ nerez PK</t>
  </si>
  <si>
    <t>190</t>
  </si>
  <si>
    <t>766691914</t>
  </si>
  <si>
    <t>Vyvěšení nebo zavěšení dřevěných křídel dveří pl do 2 m2</t>
  </si>
  <si>
    <t>192</t>
  </si>
  <si>
    <t>1.np do WC</t>
  </si>
  <si>
    <t>97</t>
  </si>
  <si>
    <t>766825821</t>
  </si>
  <si>
    <t>Demontáž truhlářských vestavěných skříní dvoukřídlových</t>
  </si>
  <si>
    <t>194</t>
  </si>
  <si>
    <t>998766102</t>
  </si>
  <si>
    <t>Přesun hmot tonážní pro kce truhlářské v objektech v přes 6 do 12 m</t>
  </si>
  <si>
    <t>196</t>
  </si>
  <si>
    <t>767</t>
  </si>
  <si>
    <t>Konstrukce zámečnické</t>
  </si>
  <si>
    <t>99</t>
  </si>
  <si>
    <t>767122114R</t>
  </si>
  <si>
    <t>Výroba a montáž atyp. krytů topení Al kce, parapet PVC, mřížka v parapetu, vč. povrchových úprav</t>
  </si>
  <si>
    <t>198</t>
  </si>
  <si>
    <t>((2,7+2,545)*0,8)+(1,2*0,8)</t>
  </si>
  <si>
    <t>(5,695-0,3)*0,8</t>
  </si>
  <si>
    <t>3,35*0,8</t>
  </si>
  <si>
    <t>767122812</t>
  </si>
  <si>
    <t>Demontáž stěn s výplní z drátěné sítě, svařovaných</t>
  </si>
  <si>
    <t>200</t>
  </si>
  <si>
    <t>1.np šatní kóje</t>
  </si>
  <si>
    <t>(6,8+(2,25*4))*2,15</t>
  </si>
  <si>
    <t>(5,55+(2,6*3))*2,15</t>
  </si>
  <si>
    <t>101</t>
  </si>
  <si>
    <t>767131114R</t>
  </si>
  <si>
    <t>Výroba, montáž stěn plechových svařovaných s dveřmi vč.povrchových úprav</t>
  </si>
  <si>
    <t>202</t>
  </si>
  <si>
    <t>(2,31*2,2)+(2,74*2,22)+(3,23*2,22)</t>
  </si>
  <si>
    <t>771</t>
  </si>
  <si>
    <t>Podlahy z dlaždic</t>
  </si>
  <si>
    <t>771471810</t>
  </si>
  <si>
    <t>Demontáž soklíků z dlaždic keramických kladených do malty rovných</t>
  </si>
  <si>
    <t>204</t>
  </si>
  <si>
    <t>5,85+0,6+2,72+3,575+4,25+15,3+1,4+6,1+2</t>
  </si>
  <si>
    <t>7,275+5,695+7,275-(2*0,7)+3+(4*0,3)</t>
  </si>
  <si>
    <t>77,58</t>
  </si>
  <si>
    <t>103</t>
  </si>
  <si>
    <t>771571810</t>
  </si>
  <si>
    <t>Demontáž podlah z dlaždic keramických kladených do malty</t>
  </si>
  <si>
    <t>206</t>
  </si>
  <si>
    <t>776</t>
  </si>
  <si>
    <t>Podlahy povlakové</t>
  </si>
  <si>
    <t>776111311</t>
  </si>
  <si>
    <t>Vysátí podkladu povlakových podlah</t>
  </si>
  <si>
    <t>208</t>
  </si>
  <si>
    <t>mezipodesta</t>
  </si>
  <si>
    <t>1,525*4,22</t>
  </si>
  <si>
    <t>108,8+40,73</t>
  </si>
  <si>
    <t>105</t>
  </si>
  <si>
    <t>776141114</t>
  </si>
  <si>
    <t>Vyrovnání podkladu povlakových podlah stěrkou pevnosti 20 MPa tl přes 8 do 10 mm</t>
  </si>
  <si>
    <t>210</t>
  </si>
  <si>
    <t>776201811</t>
  </si>
  <si>
    <t>Demontáž lepených povlakových podlah bez podložky ručně</t>
  </si>
  <si>
    <t>212</t>
  </si>
  <si>
    <t>40,73</t>
  </si>
  <si>
    <t>107</t>
  </si>
  <si>
    <t>776221111</t>
  </si>
  <si>
    <t>Lepení pásů z PVC standardním lepidlem</t>
  </si>
  <si>
    <t>214</t>
  </si>
  <si>
    <t>60756111</t>
  </si>
  <si>
    <t>linoleum přírodní tl 2.5mm, hořlavost Cfl-s1, smykové tření µ ≥0.3, třída zátěže 34/43</t>
  </si>
  <si>
    <t>216</t>
  </si>
  <si>
    <t>265,226*1,1 "Přepočtené koeficientem množství</t>
  </si>
  <si>
    <t>109</t>
  </si>
  <si>
    <t>776301811</t>
  </si>
  <si>
    <t>Odstranění lepených podlahovin bez podložky ze schodišťových stupňů</t>
  </si>
  <si>
    <t>218</t>
  </si>
  <si>
    <t>(1,5*12)+(1,42*12)</t>
  </si>
  <si>
    <t>776321111</t>
  </si>
  <si>
    <t>Montáž podlahovin z PVC na stupnice šířky do 300 mm</t>
  </si>
  <si>
    <t>220</t>
  </si>
  <si>
    <t>111</t>
  </si>
  <si>
    <t>776321211</t>
  </si>
  <si>
    <t>Montáž podlahovin z PVC na podstupnice výšky do 200 mm</t>
  </si>
  <si>
    <t>222</t>
  </si>
  <si>
    <t>224</t>
  </si>
  <si>
    <t>35,04*0,55 "Přepočtené koeficientem množství</t>
  </si>
  <si>
    <t>113</t>
  </si>
  <si>
    <t>776410811</t>
  </si>
  <si>
    <t>Odstranění soklíků a lišt pryžových nebo plastových</t>
  </si>
  <si>
    <t>226</t>
  </si>
  <si>
    <t>1,525+4,22+1,525</t>
  </si>
  <si>
    <t>27,3-0,9</t>
  </si>
  <si>
    <t>776411121</t>
  </si>
  <si>
    <t>Montáž schodišťových soklíků výšky do 60 mm</t>
  </si>
  <si>
    <t>228</t>
  </si>
  <si>
    <t>23*0,55</t>
  </si>
  <si>
    <t>115</t>
  </si>
  <si>
    <t>28411008</t>
  </si>
  <si>
    <t>lišta soklová PVC 16x60mm</t>
  </si>
  <si>
    <t>230</t>
  </si>
  <si>
    <t>12,65*1,02 "Přepočtené koeficientem množství</t>
  </si>
  <si>
    <t>776421111</t>
  </si>
  <si>
    <t>Montáž obvodových lišt lepením</t>
  </si>
  <si>
    <t>232</t>
  </si>
  <si>
    <t>chodba</t>
  </si>
  <si>
    <t>77,58-(7*0,9)-(2*0,7)</t>
  </si>
  <si>
    <t>117</t>
  </si>
  <si>
    <t>234</t>
  </si>
  <si>
    <t>168,39*1,02 "Přepočtené koeficientem množství</t>
  </si>
  <si>
    <t>776421312</t>
  </si>
  <si>
    <t>Montáž přechodových šroubovaných lišt</t>
  </si>
  <si>
    <t>236</t>
  </si>
  <si>
    <t>1,8+1,8+0,7+0,7+0,9</t>
  </si>
  <si>
    <t>(7*0,9)+(2*0,7)</t>
  </si>
  <si>
    <t>119</t>
  </si>
  <si>
    <t>55343120R</t>
  </si>
  <si>
    <t>profil přechodový nerez vrtaný 30mm</t>
  </si>
  <si>
    <t>238</t>
  </si>
  <si>
    <t>5,9</t>
  </si>
  <si>
    <t>13,6*1,02 "Přepočtené koeficientem množství</t>
  </si>
  <si>
    <t>776430811</t>
  </si>
  <si>
    <t>Odstranění hran schodišťových</t>
  </si>
  <si>
    <t>240</t>
  </si>
  <si>
    <t>121</t>
  </si>
  <si>
    <t>776431111</t>
  </si>
  <si>
    <t>Montáž schodišťových hran lepených</t>
  </si>
  <si>
    <t>242</t>
  </si>
  <si>
    <t>28342160</t>
  </si>
  <si>
    <t>hrana schodová s lemovým ukončením z PVC 30x35x3mm</t>
  </si>
  <si>
    <t>244</t>
  </si>
  <si>
    <t>35,04*1,02 "Přepočtené koeficientem množství</t>
  </si>
  <si>
    <t>123</t>
  </si>
  <si>
    <t>776991821</t>
  </si>
  <si>
    <t>Odstranění lepidla ručně z podlah</t>
  </si>
  <si>
    <t>246</t>
  </si>
  <si>
    <t>998776102</t>
  </si>
  <si>
    <t>Přesun hmot tonážní pro podlahy povlakové v objektech v přes 6 do 12 m</t>
  </si>
  <si>
    <t>248</t>
  </si>
  <si>
    <t>777</t>
  </si>
  <si>
    <t>Podlahy lité</t>
  </si>
  <si>
    <t>125</t>
  </si>
  <si>
    <t>777131101</t>
  </si>
  <si>
    <t>Penetrační epoxidový nátěr podlahy na suchý a vyzrálý podklad</t>
  </si>
  <si>
    <t>250</t>
  </si>
  <si>
    <t>781</t>
  </si>
  <si>
    <t>Dokončovací práce - obklady</t>
  </si>
  <si>
    <t>781111011</t>
  </si>
  <si>
    <t>Ometení (oprášení) stěny při přípravě podkladu</t>
  </si>
  <si>
    <t>252</t>
  </si>
  <si>
    <t>3,5*1,5</t>
  </si>
  <si>
    <t>(0,6+1,82+0,82)*1,8</t>
  </si>
  <si>
    <t>127</t>
  </si>
  <si>
    <t>781121011</t>
  </si>
  <si>
    <t>Nátěr penetrační na stěnu</t>
  </si>
  <si>
    <t>254</t>
  </si>
  <si>
    <t>781131112</t>
  </si>
  <si>
    <t>Izolace pod obklad nátěrem nebo stěrkou ve dvou vrstvách</t>
  </si>
  <si>
    <t>256</t>
  </si>
  <si>
    <t>129</t>
  </si>
  <si>
    <t>781473810</t>
  </si>
  <si>
    <t>Demontáž obkladů z obkladaček keramických lepených</t>
  </si>
  <si>
    <t>258</t>
  </si>
  <si>
    <t>781474114</t>
  </si>
  <si>
    <t>Montáž obkladů vnitřních keramických hladkých přes 19 do 22 ks/m2 lepených flexibilním lepidlem</t>
  </si>
  <si>
    <t>260</t>
  </si>
  <si>
    <t>131</t>
  </si>
  <si>
    <t>59761040</t>
  </si>
  <si>
    <t>obklad keramický hladký přes 19 do 22ks/m2</t>
  </si>
  <si>
    <t>262</t>
  </si>
  <si>
    <t>11,082*1,1 "Přepočtené koeficientem množství</t>
  </si>
  <si>
    <t>781494512R</t>
  </si>
  <si>
    <t>Al profily ukončovací lepené flexibilním lepidlem</t>
  </si>
  <si>
    <t>264</t>
  </si>
  <si>
    <t>3,5+(2*1,5)</t>
  </si>
  <si>
    <t>3,24+1,8+1,8</t>
  </si>
  <si>
    <t>133</t>
  </si>
  <si>
    <t>781495115</t>
  </si>
  <si>
    <t>Spárování vnitřních obkladů silikonem</t>
  </si>
  <si>
    <t>266</t>
  </si>
  <si>
    <t>2*1,8</t>
  </si>
  <si>
    <t>781495141</t>
  </si>
  <si>
    <t>Průnik obkladem kruhový do DN 30</t>
  </si>
  <si>
    <t>268</t>
  </si>
  <si>
    <t>135</t>
  </si>
  <si>
    <t>781495142</t>
  </si>
  <si>
    <t>Průnik obkladem kruhový přes DN 30 do DN 90</t>
  </si>
  <si>
    <t>270</t>
  </si>
  <si>
    <t>781495185</t>
  </si>
  <si>
    <t>Řezání pracnější rovné keramických obkládaček</t>
  </si>
  <si>
    <t>272</t>
  </si>
  <si>
    <t>1.np kamenické rohy</t>
  </si>
  <si>
    <t>1,5*5*2*2</t>
  </si>
  <si>
    <t>137</t>
  </si>
  <si>
    <t>998781102</t>
  </si>
  <si>
    <t>Přesun hmot tonážní pro obklady keramické v objektech v přes 6 do 12 m</t>
  </si>
  <si>
    <t>274</t>
  </si>
  <si>
    <t>783</t>
  </si>
  <si>
    <t>Dokončovací práce - nátěry</t>
  </si>
  <si>
    <t>783301401</t>
  </si>
  <si>
    <t>Ometení zámečnických konstrukcí</t>
  </si>
  <si>
    <t>276</t>
  </si>
  <si>
    <t>zárubně 1.np 1x pod schodiště, 2x WC</t>
  </si>
  <si>
    <t>3*1,5</t>
  </si>
  <si>
    <t>zábradlí schodiště</t>
  </si>
  <si>
    <t>(3,575*1,1*2*2)</t>
  </si>
  <si>
    <t>zárubně 2.np</t>
  </si>
  <si>
    <t>139</t>
  </si>
  <si>
    <t>783314101</t>
  </si>
  <si>
    <t>Základní jednonásobný syntetický nátěr zámečnických konstrukcí</t>
  </si>
  <si>
    <t>278</t>
  </si>
  <si>
    <t>783315101</t>
  </si>
  <si>
    <t>Mezinátěr jednonásobný syntetický standardní zámečnických konstrukcí</t>
  </si>
  <si>
    <t>280</t>
  </si>
  <si>
    <t>141</t>
  </si>
  <si>
    <t>783317101</t>
  </si>
  <si>
    <t>Krycí jednonásobný syntetický standardní nátěr zámečnických konstrukcí</t>
  </si>
  <si>
    <t>282</t>
  </si>
  <si>
    <t>783601325</t>
  </si>
  <si>
    <t>Odmaštění článkových otopných těles vodou ředitelným odmašťovačem před provedením nátěru</t>
  </si>
  <si>
    <t>284</t>
  </si>
  <si>
    <t>1.np koef.3</t>
  </si>
  <si>
    <t>((1,3*0,8*2)+(1*0,8))*3</t>
  </si>
  <si>
    <t>((1,6+1,7+1,7)*0,8)*3</t>
  </si>
  <si>
    <t>143</t>
  </si>
  <si>
    <t>783601713</t>
  </si>
  <si>
    <t>Odmaštění vodou ředitelným odmašťovačem potrubí DN do 50 mm</t>
  </si>
  <si>
    <t>286</t>
  </si>
  <si>
    <t>12,8+4</t>
  </si>
  <si>
    <t>14+4+2</t>
  </si>
  <si>
    <t>783614111</t>
  </si>
  <si>
    <t>Základní jednonásobný syntetický nátěr článkových otopných těles</t>
  </si>
  <si>
    <t>288</t>
  </si>
  <si>
    <t>145</t>
  </si>
  <si>
    <t>783614551</t>
  </si>
  <si>
    <t>Základní jednonásobný syntetický nátěr potrubí DN do 50 mm</t>
  </si>
  <si>
    <t>290</t>
  </si>
  <si>
    <t>783615551</t>
  </si>
  <si>
    <t>Mezinátěr jednonásobný syntetický nátěr potrubí DN do 50 mm</t>
  </si>
  <si>
    <t>292</t>
  </si>
  <si>
    <t>147</t>
  </si>
  <si>
    <t>783617117</t>
  </si>
  <si>
    <t>Krycí dvojnásobný syntetický nátěr článkových otopných těles</t>
  </si>
  <si>
    <t>294</t>
  </si>
  <si>
    <t>783617601</t>
  </si>
  <si>
    <t>Krycí jednonásobný syntetický nátěr potrubí DN do 50 mm</t>
  </si>
  <si>
    <t>296</t>
  </si>
  <si>
    <t>149</t>
  </si>
  <si>
    <t>783622111</t>
  </si>
  <si>
    <t>Tmelení článkových otopných těles disperzním tmelem</t>
  </si>
  <si>
    <t>298</t>
  </si>
  <si>
    <t>783806811</t>
  </si>
  <si>
    <t>Odstranění nátěrů z omítek oškrábáním</t>
  </si>
  <si>
    <t>300</t>
  </si>
  <si>
    <t>151</t>
  </si>
  <si>
    <t>783813131</t>
  </si>
  <si>
    <t>Penetrační syntetický nátěr hladkých, tenkovrstvých zrnitých a štukových omítek</t>
  </si>
  <si>
    <t>302</t>
  </si>
  <si>
    <t>783817421</t>
  </si>
  <si>
    <t>Krycí dvojnásobný syntetický nátěr hladkých, zrnitých tenkovrstvých nebo štukových omítek</t>
  </si>
  <si>
    <t>304</t>
  </si>
  <si>
    <t>784</t>
  </si>
  <si>
    <t>Dokončovací práce - malby a tapety</t>
  </si>
  <si>
    <t>153</t>
  </si>
  <si>
    <t>784111001</t>
  </si>
  <si>
    <t>Oprášení (ometení ) podkladu v místnostech v do 3,80 m</t>
  </si>
  <si>
    <t>306</t>
  </si>
  <si>
    <t>((5,85+0,6+2,72+3,575+4,25+15,3+1,4+6,1+2)*1,76)+68,42</t>
  </si>
  <si>
    <t>((7,275+5,695+7,275-(2*0,7)+3+(4*0,3))*1,76)+40,84</t>
  </si>
  <si>
    <t>(77,85*1,81)+108,8</t>
  </si>
  <si>
    <t>(27,3*1,76)+40,73</t>
  </si>
  <si>
    <t>784121001</t>
  </si>
  <si>
    <t>Oškrabání malby v mísnostech v do 3,80 m</t>
  </si>
  <si>
    <t>308</t>
  </si>
  <si>
    <t>155</t>
  </si>
  <si>
    <t>784181101</t>
  </si>
  <si>
    <t>Základní akrylátová jednonásobná bezbarvá penetrace podkladu v místnostech v do 3,80 m</t>
  </si>
  <si>
    <t>310</t>
  </si>
  <si>
    <t>784211101</t>
  </si>
  <si>
    <t>Dvojnásobné bílé malby ze směsí za mokra výborně oděruvzdorných v místnostech v do 3,80 m</t>
  </si>
  <si>
    <t>312</t>
  </si>
  <si>
    <t>157</t>
  </si>
  <si>
    <t>784211163</t>
  </si>
  <si>
    <t>Příplatek k cenám 2x maleb ze směsí za mokra oděruvzdorných za barevnou malbu středně sytého odstínu</t>
  </si>
  <si>
    <t>314</t>
  </si>
  <si>
    <t>((5,85+0,6+2,72+3,575+4,25+15,3+1,4+6,1+2)*1,76)</t>
  </si>
  <si>
    <t>((7,275+5,695+7,275-(2*0,7)+3+(4*0,3))*1,76)</t>
  </si>
  <si>
    <t>(77,85*1,81)</t>
  </si>
  <si>
    <t>(27,3*1,76)</t>
  </si>
  <si>
    <t>786</t>
  </si>
  <si>
    <t>Dokončovací práce - čalounické úpravy</t>
  </si>
  <si>
    <t>786623013</t>
  </si>
  <si>
    <t>Montáž venkovní žaluzie ovládané motorem upevněné na rám okna nebo do žaluziové schránky pl přes 4 do 6 m2</t>
  </si>
  <si>
    <t>316</t>
  </si>
  <si>
    <t>159</t>
  </si>
  <si>
    <t>55342531</t>
  </si>
  <si>
    <t>žaluzie Z-90 ovládaná základním motorem včetně příslušenství plochy do 6,0m2</t>
  </si>
  <si>
    <t>318</t>
  </si>
  <si>
    <t>2,34*2,4*2</t>
  </si>
  <si>
    <t>786623031</t>
  </si>
  <si>
    <t>Montáž krycího plechu venkovní žaluzie jakékoli šířky</t>
  </si>
  <si>
    <t>320</t>
  </si>
  <si>
    <t>161</t>
  </si>
  <si>
    <t>55342561</t>
  </si>
  <si>
    <t>plech krycí Al pro žaluzie Z-90 tl. 1,5mm lakovaný včetně bočnic a držáků plochy do 0,75m2</t>
  </si>
  <si>
    <t>322</t>
  </si>
  <si>
    <t>786623041</t>
  </si>
  <si>
    <t>Montáž žaluziové schránky dl přes 1300 do 2400 mm</t>
  </si>
  <si>
    <t>324</t>
  </si>
  <si>
    <t>163</t>
  </si>
  <si>
    <t>28376732</t>
  </si>
  <si>
    <t>kryt podomítkový PUR s izolací XPS 30 mm včetně kotvení pro žaluzii plochy do 6,0m2 š do 3,0m</t>
  </si>
  <si>
    <t>326</t>
  </si>
  <si>
    <t>998786101</t>
  </si>
  <si>
    <t>Přesun hmot tonážní pro stínění a čalounické úpravy v objektech v do 6 m</t>
  </si>
  <si>
    <t>328</t>
  </si>
  <si>
    <t>787</t>
  </si>
  <si>
    <t>Dokončovací práce - zasklívání</t>
  </si>
  <si>
    <t>165</t>
  </si>
  <si>
    <t>787911111</t>
  </si>
  <si>
    <t>Montáž bezpečnostní fólie na sklo</t>
  </si>
  <si>
    <t>330</t>
  </si>
  <si>
    <t>3,475*2,95*2*0,85</t>
  </si>
  <si>
    <t>63479017</t>
  </si>
  <si>
    <t>fólie na sklo ochranné 89%</t>
  </si>
  <si>
    <t>332</t>
  </si>
  <si>
    <t>17,427*1,03 "Přepočtené koeficientem množství</t>
  </si>
  <si>
    <t>VRN</t>
  </si>
  <si>
    <t>Vedlejší rozpočtové náklady</t>
  </si>
  <si>
    <t>167</t>
  </si>
  <si>
    <t>030001000</t>
  </si>
  <si>
    <t xml:space="preserve">Zařízení staveniště, čištění komunikací, územní vlivy, BOZP  apod</t>
  </si>
  <si>
    <t>sou</t>
  </si>
  <si>
    <t>334</t>
  </si>
  <si>
    <t>VRN1</t>
  </si>
  <si>
    <t>Průzkumné, geodetické a projektové práce</t>
  </si>
  <si>
    <t>011503000</t>
  </si>
  <si>
    <t>Stavební průzkum bez rozlišení - sondy</t>
  </si>
  <si>
    <t>336</t>
  </si>
  <si>
    <t>VRN2</t>
  </si>
  <si>
    <t>Příprava staveniště</t>
  </si>
  <si>
    <t>169</t>
  </si>
  <si>
    <t>024003006</t>
  </si>
  <si>
    <t>Stěhování - vyklizení nábytku, lavic,</t>
  </si>
  <si>
    <t>338</t>
  </si>
  <si>
    <t>SO 02.1 - Pedagogické centrum - elektroinstalace</t>
  </si>
  <si>
    <t xml:space="preserve">    741 - Elektroinstalace - silnoproud</t>
  </si>
  <si>
    <t>OST - Ostatní</t>
  </si>
  <si>
    <t>741</t>
  </si>
  <si>
    <t>Elektroinstalace - silnoproud</t>
  </si>
  <si>
    <t>741210101.1</t>
  </si>
  <si>
    <t>Montáž rozváděčů litinových, hliníkových nebo plastových sestava do 50 kg</t>
  </si>
  <si>
    <t>ks</t>
  </si>
  <si>
    <t>RP2.01</t>
  </si>
  <si>
    <t>Rozvaděč RP2.01</t>
  </si>
  <si>
    <t>RH_DR</t>
  </si>
  <si>
    <t>Úprava rozvaděče a doplnění RH_DR</t>
  </si>
  <si>
    <t>741122222</t>
  </si>
  <si>
    <t>Montáž kabel Cu plný kulatý žíla 4x10 mm2 uložený volně (např. CYKY)</t>
  </si>
  <si>
    <t>1257425004</t>
  </si>
  <si>
    <t>KABEL 1-CXKE-R-J 4X10 B2CAS1DO BUBEN</t>
  </si>
  <si>
    <t>741122231</t>
  </si>
  <si>
    <t>Montáž kabel Cu plný kulatý žíla 5x1,5 až 2,5 mm2 uložený volně (např. CYKY)</t>
  </si>
  <si>
    <t>1257397007</t>
  </si>
  <si>
    <t>KABEL 1-CXKE-R-J 5x1,5 B2CAS1DO BUBEN</t>
  </si>
  <si>
    <t>741122211</t>
  </si>
  <si>
    <t>Montáž kabel Cu plný kulatý žíla 3x1,5 až 6 mm2 uložený volně (např. CYKY)</t>
  </si>
  <si>
    <t>1257420007</t>
  </si>
  <si>
    <t>KABEL 1-CXKE-R-J 3x2,5 UV B2CAS1D0 BUBEN</t>
  </si>
  <si>
    <t>1257383007</t>
  </si>
  <si>
    <t>KABEL 1-CXKE-R-J 3x1,5 UV B2CAS1D0 BUBEN</t>
  </si>
  <si>
    <t>Pol1</t>
  </si>
  <si>
    <t>Pol2</t>
  </si>
  <si>
    <t>KABEL CYKY-J-R 5x1,5, BUBEN</t>
  </si>
  <si>
    <t>742121001</t>
  </si>
  <si>
    <t>Montáž kabelů sdělovacích pro vnitřní rozvody do 15 žil</t>
  </si>
  <si>
    <t>21215252</t>
  </si>
  <si>
    <t>STP Cat 6a</t>
  </si>
  <si>
    <t>741110511</t>
  </si>
  <si>
    <t>Montáž lišta a kanálek vkládací šířky do 60 mm s víčkem</t>
  </si>
  <si>
    <t>1186845</t>
  </si>
  <si>
    <t>LISTA HRANATA 2M LH 60X40 HD</t>
  </si>
  <si>
    <t>1186848</t>
  </si>
  <si>
    <t>LISTA HRANATA 2M LHD 40X20 HD</t>
  </si>
  <si>
    <t>1186843</t>
  </si>
  <si>
    <t>LISTA HRANATA 2M LHD 20X20 HD</t>
  </si>
  <si>
    <t>1186845R</t>
  </si>
  <si>
    <t>Tvarovky, spojky, drobný spoj materiál ke žlabům</t>
  </si>
  <si>
    <t>kpl</t>
  </si>
  <si>
    <t>741112051</t>
  </si>
  <si>
    <t>Montáž krabice lištová plastová odbočná</t>
  </si>
  <si>
    <t>1187276</t>
  </si>
  <si>
    <t>KRABICE LISTOVA LK 80X28R/1 HB</t>
  </si>
  <si>
    <t>1188872</t>
  </si>
  <si>
    <t>VICKO KRABICE VLK 80/R HB</t>
  </si>
  <si>
    <t>741110043</t>
  </si>
  <si>
    <t>Montáž trubka plastová ohebná D přes 35 mm uložená pevně</t>
  </si>
  <si>
    <t>1383964</t>
  </si>
  <si>
    <t>TRUBKA KOPOFLEX 50MM CERVENA KF 09050 BB</t>
  </si>
  <si>
    <t>1188000</t>
  </si>
  <si>
    <t>Stropní PIR DALI</t>
  </si>
  <si>
    <t>DAL01</t>
  </si>
  <si>
    <t>DALI Router 2 sběrnice</t>
  </si>
  <si>
    <t>DAL04</t>
  </si>
  <si>
    <t xml:space="preserve">DALI dvoutlačítko s funkcí  stmívání vč. rámečku</t>
  </si>
  <si>
    <t>DAL05</t>
  </si>
  <si>
    <t>Vypínač jednoduchý</t>
  </si>
  <si>
    <t>741313011</t>
  </si>
  <si>
    <t>Montáž zásuvka chráněná bezšroubové připojení v krabici 2P+PE prostředí základní, vlhké</t>
  </si>
  <si>
    <t>1183391</t>
  </si>
  <si>
    <t>Zásuvka 230V včetně krabice</t>
  </si>
  <si>
    <t>742330042.1</t>
  </si>
  <si>
    <t>Montáž datové dvouzásuvky vč.lišt.krabice</t>
  </si>
  <si>
    <t>1212123</t>
  </si>
  <si>
    <t>Datová zásuvka Cat 6a vč. lištové krabice</t>
  </si>
  <si>
    <t>742330042.2</t>
  </si>
  <si>
    <t>Montáž HDMI zásuvky vč.lišt.krabice</t>
  </si>
  <si>
    <t>1212125</t>
  </si>
  <si>
    <t>Zásuvka HDMI</t>
  </si>
  <si>
    <t>742330042.3</t>
  </si>
  <si>
    <t>Montáž zasuvky USB</t>
  </si>
  <si>
    <t>1212130</t>
  </si>
  <si>
    <t>Zásuvka USB</t>
  </si>
  <si>
    <t>MS0001</t>
  </si>
  <si>
    <t>Montáž svítidla</t>
  </si>
  <si>
    <t>S001</t>
  </si>
  <si>
    <t>Sv. LED 32W/840 1200mm - DALI vestavné</t>
  </si>
  <si>
    <t>S002</t>
  </si>
  <si>
    <t>Sv. LED Asymetrické 32W/840 - DALI</t>
  </si>
  <si>
    <t>SO03</t>
  </si>
  <si>
    <t>Sv. LED 32W/840 600x600mm - DALI přisazené</t>
  </si>
  <si>
    <t>Pol3</t>
  </si>
  <si>
    <t>SV. Nouzové LED 1 hodina svícení</t>
  </si>
  <si>
    <t>741311011</t>
  </si>
  <si>
    <t>Montáž spínač jednokontaktní s dálkovým ovládáním se zapojením vodičů</t>
  </si>
  <si>
    <t>1187656</t>
  </si>
  <si>
    <t>NOUZOVE TLACITKO IP55 GW42201</t>
  </si>
  <si>
    <t>Pol4</t>
  </si>
  <si>
    <t>Montáž aktroru ovládáí žaluzií</t>
  </si>
  <si>
    <t>Pol5</t>
  </si>
  <si>
    <t>Aktor pro ovládání 2 ks žaluzií</t>
  </si>
  <si>
    <t>Pol6</t>
  </si>
  <si>
    <t>Montáž žaluziového spínače</t>
  </si>
  <si>
    <t>Pol7</t>
  </si>
  <si>
    <t>Žaluziový spínač</t>
  </si>
  <si>
    <t>OST</t>
  </si>
  <si>
    <t>Ostatní</t>
  </si>
  <si>
    <t>DAL07</t>
  </si>
  <si>
    <t>Programováni DALI</t>
  </si>
  <si>
    <t>262144</t>
  </si>
  <si>
    <t>OST002</t>
  </si>
  <si>
    <t>Demontáž stav.instalace</t>
  </si>
  <si>
    <t>OST003</t>
  </si>
  <si>
    <t>Koordinační činnost</t>
  </si>
  <si>
    <t>OST004</t>
  </si>
  <si>
    <t>Sekání kabel.drážek, Odvoz suti , likvidace el.materiálu</t>
  </si>
  <si>
    <t>OST005</t>
  </si>
  <si>
    <t>Dokumentace skut.provedení</t>
  </si>
  <si>
    <t>OST006</t>
  </si>
  <si>
    <t>Elektro revize</t>
  </si>
  <si>
    <t>OST007</t>
  </si>
  <si>
    <t>Drobné elektrikářské práce</t>
  </si>
  <si>
    <t>SO 02.2 - Šatna pro družinu - elektroinstalace</t>
  </si>
  <si>
    <t>RP3.14</t>
  </si>
  <si>
    <t>Rozvaděč RP DR 120</t>
  </si>
  <si>
    <t>Pol9</t>
  </si>
  <si>
    <t>Doplnění chodbového rozvaděče o jištění pro RP2.57</t>
  </si>
  <si>
    <t>Pol10</t>
  </si>
  <si>
    <t>Pol11</t>
  </si>
  <si>
    <t>SV LED nástěné na schodiště DALI</t>
  </si>
  <si>
    <t>SO 03 - Plošina</t>
  </si>
  <si>
    <t xml:space="preserve">    755 - Dopravní zařízení</t>
  </si>
  <si>
    <t>755</t>
  </si>
  <si>
    <t>Dopravní zařízení</t>
  </si>
  <si>
    <t>755111137R</t>
  </si>
  <si>
    <t>Dodávka a montáž šikmé zvedací plošiny bez sedačky, rozměr podlahy 800x900mm, autom.sklápění, nosnost 250kg, kotvení na sloupky</t>
  </si>
  <si>
    <t xml:space="preserve">SO 04 - Vybavení šaten </t>
  </si>
  <si>
    <t>N00 - Dodávka a osazení nábytku</t>
  </si>
  <si>
    <t xml:space="preserve">    N01 - Dodávka a osazení nábytku</t>
  </si>
  <si>
    <t>N00</t>
  </si>
  <si>
    <t>Dodávka a osazení nábytku</t>
  </si>
  <si>
    <t>N01</t>
  </si>
  <si>
    <t>001.R1</t>
  </si>
  <si>
    <t xml:space="preserve">vybavení šaten -  viz. samostatný rozpočet</t>
  </si>
  <si>
    <t>512</t>
  </si>
  <si>
    <t>117703662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</si>
</sst>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2603J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 Modernizace SPP 6.ZŠ Cheb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30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Stavební úpravy S...'!J30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01 - Stavební úpravy S...'!P144</f>
        <v>0</v>
      </c>
      <c r="AV95" s="128">
        <f>'SO 01 - Stavební úpravy S...'!J33</f>
        <v>0</v>
      </c>
      <c r="AW95" s="128">
        <f>'SO 01 - Stavební úpravy S...'!J34</f>
        <v>0</v>
      </c>
      <c r="AX95" s="128">
        <f>'SO 01 - Stavební úpravy S...'!J35</f>
        <v>0</v>
      </c>
      <c r="AY95" s="128">
        <f>'SO 01 - Stavební úpravy S...'!J36</f>
        <v>0</v>
      </c>
      <c r="AZ95" s="128">
        <f>'SO 01 - Stavební úpravy S...'!F33</f>
        <v>0</v>
      </c>
      <c r="BA95" s="128">
        <f>'SO 01 - Stavební úpravy S...'!F34</f>
        <v>0</v>
      </c>
      <c r="BB95" s="128">
        <f>'SO 01 - Stavební úpravy S...'!F35</f>
        <v>0</v>
      </c>
      <c r="BC95" s="128">
        <f>'SO 01 - Stavební úpravy S...'!F36</f>
        <v>0</v>
      </c>
      <c r="BD95" s="130">
        <f>'SO 01 - Stavební úpravy S...'!F37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02.1 - Pedagogické cen...'!J30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 02.1 - Pedagogické cen...'!P119</f>
        <v>0</v>
      </c>
      <c r="AV96" s="128">
        <f>'SO 02.1 - Pedagogické cen...'!J33</f>
        <v>0</v>
      </c>
      <c r="AW96" s="128">
        <f>'SO 02.1 - Pedagogické cen...'!J34</f>
        <v>0</v>
      </c>
      <c r="AX96" s="128">
        <f>'SO 02.1 - Pedagogické cen...'!J35</f>
        <v>0</v>
      </c>
      <c r="AY96" s="128">
        <f>'SO 02.1 - Pedagogické cen...'!J36</f>
        <v>0</v>
      </c>
      <c r="AZ96" s="128">
        <f>'SO 02.1 - Pedagogické cen...'!F33</f>
        <v>0</v>
      </c>
      <c r="BA96" s="128">
        <f>'SO 02.1 - Pedagogické cen...'!F34</f>
        <v>0</v>
      </c>
      <c r="BB96" s="128">
        <f>'SO 02.1 - Pedagogické cen...'!F35</f>
        <v>0</v>
      </c>
      <c r="BC96" s="128">
        <f>'SO 02.1 - Pedagogické cen...'!F36</f>
        <v>0</v>
      </c>
      <c r="BD96" s="130">
        <f>'SO 02.1 - Pedagogické cen...'!F37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24.7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02.2 - Šatna pro druži...'!J30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'SO 02.2 - Šatna pro druži...'!P118</f>
        <v>0</v>
      </c>
      <c r="AV97" s="128">
        <f>'SO 02.2 - Šatna pro druži...'!J33</f>
        <v>0</v>
      </c>
      <c r="AW97" s="128">
        <f>'SO 02.2 - Šatna pro druži...'!J34</f>
        <v>0</v>
      </c>
      <c r="AX97" s="128">
        <f>'SO 02.2 - Šatna pro druži...'!J35</f>
        <v>0</v>
      </c>
      <c r="AY97" s="128">
        <f>'SO 02.2 - Šatna pro druži...'!J36</f>
        <v>0</v>
      </c>
      <c r="AZ97" s="128">
        <f>'SO 02.2 - Šatna pro druži...'!F33</f>
        <v>0</v>
      </c>
      <c r="BA97" s="128">
        <f>'SO 02.2 - Šatna pro druži...'!F34</f>
        <v>0</v>
      </c>
      <c r="BB97" s="128">
        <f>'SO 02.2 - Šatna pro druži...'!F35</f>
        <v>0</v>
      </c>
      <c r="BC97" s="128">
        <f>'SO 02.2 - Šatna pro druži...'!F36</f>
        <v>0</v>
      </c>
      <c r="BD97" s="130">
        <f>'SO 02.2 - Šatna pro druži...'!F37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03 - Plošina'!J30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'SO 03 - Plošina'!P118</f>
        <v>0</v>
      </c>
      <c r="AV98" s="128">
        <f>'SO 03 - Plošina'!J33</f>
        <v>0</v>
      </c>
      <c r="AW98" s="128">
        <f>'SO 03 - Plošina'!J34</f>
        <v>0</v>
      </c>
      <c r="AX98" s="128">
        <f>'SO 03 - Plošina'!J35</f>
        <v>0</v>
      </c>
      <c r="AY98" s="128">
        <f>'SO 03 - Plošina'!J36</f>
        <v>0</v>
      </c>
      <c r="AZ98" s="128">
        <f>'SO 03 - Plošina'!F33</f>
        <v>0</v>
      </c>
      <c r="BA98" s="128">
        <f>'SO 03 - Plošina'!F34</f>
        <v>0</v>
      </c>
      <c r="BB98" s="128">
        <f>'SO 03 - Plošina'!F35</f>
        <v>0</v>
      </c>
      <c r="BC98" s="128">
        <f>'SO 03 - Plošina'!F36</f>
        <v>0</v>
      </c>
      <c r="BD98" s="130">
        <f>'SO 03 - Plošina'!F37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7" customFormat="1" ht="16.5" customHeight="1">
      <c r="A99" s="119" t="s">
        <v>77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 04 - Vybavení šaten 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32">
        <v>0</v>
      </c>
      <c r="AT99" s="133">
        <f>ROUND(SUM(AV99:AW99),2)</f>
        <v>0</v>
      </c>
      <c r="AU99" s="134">
        <f>'SO 04 - Vybavení šaten '!P118</f>
        <v>0</v>
      </c>
      <c r="AV99" s="133">
        <f>'SO 04 - Vybavení šaten '!J33</f>
        <v>0</v>
      </c>
      <c r="AW99" s="133">
        <f>'SO 04 - Vybavení šaten '!J34</f>
        <v>0</v>
      </c>
      <c r="AX99" s="133">
        <f>'SO 04 - Vybavení šaten '!J35</f>
        <v>0</v>
      </c>
      <c r="AY99" s="133">
        <f>'SO 04 - Vybavení šaten '!J36</f>
        <v>0</v>
      </c>
      <c r="AZ99" s="133">
        <f>'SO 04 - Vybavení šaten '!F33</f>
        <v>0</v>
      </c>
      <c r="BA99" s="133">
        <f>'SO 04 - Vybavení šaten '!F34</f>
        <v>0</v>
      </c>
      <c r="BB99" s="133">
        <f>'SO 04 - Vybavení šaten '!F35</f>
        <v>0</v>
      </c>
      <c r="BC99" s="133">
        <f>'SO 04 - Vybavení šaten '!F36</f>
        <v>0</v>
      </c>
      <c r="BD99" s="135">
        <f>'SO 04 - Vybavení šaten '!F37</f>
        <v>0</v>
      </c>
      <c r="BE99" s="7"/>
      <c r="BT99" s="131" t="s">
        <v>81</v>
      </c>
      <c r="BV99" s="131" t="s">
        <v>75</v>
      </c>
      <c r="BW99" s="131" t="s">
        <v>95</v>
      </c>
      <c r="BX99" s="131" t="s">
        <v>5</v>
      </c>
      <c r="CL99" s="131" t="s">
        <v>1</v>
      </c>
      <c r="CM99" s="131" t="s">
        <v>83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tIPW4nDa/VFwJeV3cEwN20E6cIFIKcScHiUp3pNJkG5Wp306f7N6YfxJm7OohkoBfM0MgjxTka3WTbJa25FWYA==" hashValue="0ETAbnQyP3vBAGURQBkYZ5hLSJI+mV9wtFHML9bVVtAonxwIqKuotU7ONTrJUwbqWffWPo5zspPpq3kNjpLk3Q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Stavební úpravy S...'!C2" display="/"/>
    <hyperlink ref="A96" location="'SO 02.1 - Pedagogické cen...'!C2" display="/"/>
    <hyperlink ref="A97" location="'SO 02.2 - Šatna pro druži...'!C2" display="/"/>
    <hyperlink ref="A98" location="'SO 03 - Plošina'!C2" display="/"/>
    <hyperlink ref="A99" location="'SO 04 - Vybavení šaten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SPP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ROUND((SUM(BE144:BE801)),  2)</f>
        <v>0</v>
      </c>
      <c r="G33" s="38"/>
      <c r="H33" s="38"/>
      <c r="I33" s="155">
        <v>0.20999999999999999</v>
      </c>
      <c r="J33" s="154">
        <f>ROUND(((SUM(BE144:BE801))*I33),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ROUND((SUM(BF144:BF801)),  2)</f>
        <v>0</v>
      </c>
      <c r="G34" s="38"/>
      <c r="H34" s="38"/>
      <c r="I34" s="155">
        <v>0.12</v>
      </c>
      <c r="J34" s="154">
        <f>ROUND(((SUM(BF144:BF801))*I34),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ROUND((SUM(BG144:BG801)),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ROUND((SUM(BH144:BH801)),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ROUND((SUM(BI144:BI801)),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SPP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Stavební úpravy SPP a družina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J144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J145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J146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J168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J221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J227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J281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110</v>
      </c>
      <c r="E103" s="188"/>
      <c r="F103" s="188"/>
      <c r="G103" s="188"/>
      <c r="H103" s="188"/>
      <c r="I103" s="188"/>
      <c r="J103" s="189">
        <f>J290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111</v>
      </c>
      <c r="E104" s="182"/>
      <c r="F104" s="182"/>
      <c r="G104" s="182"/>
      <c r="H104" s="182"/>
      <c r="I104" s="182"/>
      <c r="J104" s="183">
        <f>J292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J293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113</v>
      </c>
      <c r="E106" s="188"/>
      <c r="F106" s="188"/>
      <c r="G106" s="188"/>
      <c r="H106" s="188"/>
      <c r="I106" s="188"/>
      <c r="J106" s="189">
        <f>J325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114</v>
      </c>
      <c r="E107" s="188"/>
      <c r="F107" s="188"/>
      <c r="G107" s="188"/>
      <c r="H107" s="188"/>
      <c r="I107" s="188"/>
      <c r="J107" s="189">
        <f>J364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115</v>
      </c>
      <c r="E108" s="188"/>
      <c r="F108" s="188"/>
      <c r="G108" s="188"/>
      <c r="H108" s="188"/>
      <c r="I108" s="188"/>
      <c r="J108" s="189">
        <f>J408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116</v>
      </c>
      <c r="E109" s="188"/>
      <c r="F109" s="188"/>
      <c r="G109" s="188"/>
      <c r="H109" s="188"/>
      <c r="I109" s="188"/>
      <c r="J109" s="189">
        <f>J422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117</v>
      </c>
      <c r="E110" s="188"/>
      <c r="F110" s="188"/>
      <c r="G110" s="188"/>
      <c r="H110" s="188"/>
      <c r="I110" s="188"/>
      <c r="J110" s="189">
        <f>J432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118</v>
      </c>
      <c r="E111" s="188"/>
      <c r="F111" s="188"/>
      <c r="G111" s="188"/>
      <c r="H111" s="188"/>
      <c r="I111" s="188"/>
      <c r="J111" s="189">
        <f>J437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119</v>
      </c>
      <c r="E112" s="188"/>
      <c r="F112" s="188"/>
      <c r="G112" s="188"/>
      <c r="H112" s="188"/>
      <c r="I112" s="188"/>
      <c r="J112" s="189">
        <f>J452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120</v>
      </c>
      <c r="E113" s="188"/>
      <c r="F113" s="188"/>
      <c r="G113" s="188"/>
      <c r="H113" s="188"/>
      <c r="I113" s="188"/>
      <c r="J113" s="189">
        <f>J533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121</v>
      </c>
      <c r="E114" s="188"/>
      <c r="F114" s="188"/>
      <c r="G114" s="188"/>
      <c r="H114" s="188"/>
      <c r="I114" s="188"/>
      <c r="J114" s="189">
        <f>J551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122</v>
      </c>
      <c r="E115" s="188"/>
      <c r="F115" s="188"/>
      <c r="G115" s="188"/>
      <c r="H115" s="188"/>
      <c r="I115" s="188"/>
      <c r="J115" s="189">
        <f>J568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123</v>
      </c>
      <c r="E116" s="188"/>
      <c r="F116" s="188"/>
      <c r="G116" s="188"/>
      <c r="H116" s="188"/>
      <c r="I116" s="188"/>
      <c r="J116" s="189">
        <f>J655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124</v>
      </c>
      <c r="E117" s="188"/>
      <c r="F117" s="188"/>
      <c r="G117" s="188"/>
      <c r="H117" s="188"/>
      <c r="I117" s="188"/>
      <c r="J117" s="189">
        <f>J666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125</v>
      </c>
      <c r="E118" s="188"/>
      <c r="F118" s="188"/>
      <c r="G118" s="188"/>
      <c r="H118" s="188"/>
      <c r="I118" s="188"/>
      <c r="J118" s="189">
        <f>J713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126</v>
      </c>
      <c r="E119" s="188"/>
      <c r="F119" s="188"/>
      <c r="G119" s="188"/>
      <c r="H119" s="188"/>
      <c r="I119" s="188"/>
      <c r="J119" s="189">
        <f>J746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127</v>
      </c>
      <c r="E120" s="188"/>
      <c r="F120" s="188"/>
      <c r="G120" s="188"/>
      <c r="H120" s="188"/>
      <c r="I120" s="188"/>
      <c r="J120" s="189">
        <f>J779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5"/>
      <c r="C121" s="186"/>
      <c r="D121" s="187" t="s">
        <v>128</v>
      </c>
      <c r="E121" s="188"/>
      <c r="F121" s="188"/>
      <c r="G121" s="188"/>
      <c r="H121" s="188"/>
      <c r="I121" s="188"/>
      <c r="J121" s="189">
        <f>J789</f>
        <v>0</v>
      </c>
      <c r="K121" s="186"/>
      <c r="L121" s="19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79"/>
      <c r="C122" s="180"/>
      <c r="D122" s="181" t="s">
        <v>129</v>
      </c>
      <c r="E122" s="182"/>
      <c r="F122" s="182"/>
      <c r="G122" s="182"/>
      <c r="H122" s="182"/>
      <c r="I122" s="182"/>
      <c r="J122" s="183">
        <f>J796</f>
        <v>0</v>
      </c>
      <c r="K122" s="180"/>
      <c r="L122" s="184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10" customFormat="1" ht="19.92" customHeight="1">
      <c r="A123" s="10"/>
      <c r="B123" s="185"/>
      <c r="C123" s="186"/>
      <c r="D123" s="187" t="s">
        <v>130</v>
      </c>
      <c r="E123" s="188"/>
      <c r="F123" s="188"/>
      <c r="G123" s="188"/>
      <c r="H123" s="188"/>
      <c r="I123" s="188"/>
      <c r="J123" s="189">
        <f>J798</f>
        <v>0</v>
      </c>
      <c r="K123" s="186"/>
      <c r="L123" s="19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5"/>
      <c r="C124" s="186"/>
      <c r="D124" s="187" t="s">
        <v>131</v>
      </c>
      <c r="E124" s="188"/>
      <c r="F124" s="188"/>
      <c r="G124" s="188"/>
      <c r="H124" s="188"/>
      <c r="I124" s="188"/>
      <c r="J124" s="189">
        <f>J800</f>
        <v>0</v>
      </c>
      <c r="K124" s="186"/>
      <c r="L124" s="19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2" customFormat="1" ht="21.84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30" s="2" customFormat="1" ht="6.96" customHeight="1">
      <c r="A130" s="38"/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4.96" customHeight="1">
      <c r="A131" s="38"/>
      <c r="B131" s="39"/>
      <c r="C131" s="23" t="s">
        <v>132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16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40"/>
      <c r="D134" s="40"/>
      <c r="E134" s="174" t="str">
        <f>E7</f>
        <v xml:space="preserve"> Modernizace SPP 6.ZŠ Cheb</v>
      </c>
      <c r="F134" s="32"/>
      <c r="G134" s="32"/>
      <c r="H134" s="32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97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40"/>
      <c r="D136" s="40"/>
      <c r="E136" s="76" t="str">
        <f>E9</f>
        <v>SO 01 - Stavební úpravy SPP a družina</v>
      </c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20</v>
      </c>
      <c r="D138" s="40"/>
      <c r="E138" s="40"/>
      <c r="F138" s="27" t="str">
        <f>F12</f>
        <v xml:space="preserve"> </v>
      </c>
      <c r="G138" s="40"/>
      <c r="H138" s="40"/>
      <c r="I138" s="32" t="s">
        <v>22</v>
      </c>
      <c r="J138" s="79" t="str">
        <f>IF(J12="","",J12)</f>
        <v>26. 1. 2026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24</v>
      </c>
      <c r="D140" s="40"/>
      <c r="E140" s="40"/>
      <c r="F140" s="27" t="str">
        <f>E15</f>
        <v xml:space="preserve"> </v>
      </c>
      <c r="G140" s="40"/>
      <c r="H140" s="40"/>
      <c r="I140" s="32" t="s">
        <v>29</v>
      </c>
      <c r="J140" s="36" t="str">
        <f>E21</f>
        <v xml:space="preserve"> 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5.15" customHeight="1">
      <c r="A141" s="38"/>
      <c r="B141" s="39"/>
      <c r="C141" s="32" t="s">
        <v>27</v>
      </c>
      <c r="D141" s="40"/>
      <c r="E141" s="40"/>
      <c r="F141" s="27" t="str">
        <f>IF(E18="","",E18)</f>
        <v>Vyplň údaj</v>
      </c>
      <c r="G141" s="40"/>
      <c r="H141" s="40"/>
      <c r="I141" s="32" t="s">
        <v>30</v>
      </c>
      <c r="J141" s="36" t="str">
        <f>E24</f>
        <v xml:space="preserve"> </v>
      </c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0.32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11" customFormat="1" ht="29.28" customHeight="1">
      <c r="A143" s="191"/>
      <c r="B143" s="192"/>
      <c r="C143" s="193" t="s">
        <v>133</v>
      </c>
      <c r="D143" s="194" t="s">
        <v>58</v>
      </c>
      <c r="E143" s="194" t="s">
        <v>54</v>
      </c>
      <c r="F143" s="194" t="s">
        <v>55</v>
      </c>
      <c r="G143" s="194" t="s">
        <v>134</v>
      </c>
      <c r="H143" s="194" t="s">
        <v>135</v>
      </c>
      <c r="I143" s="194" t="s">
        <v>136</v>
      </c>
      <c r="J143" s="195" t="s">
        <v>101</v>
      </c>
      <c r="K143" s="196" t="s">
        <v>137</v>
      </c>
      <c r="L143" s="197"/>
      <c r="M143" s="100" t="s">
        <v>1</v>
      </c>
      <c r="N143" s="101" t="s">
        <v>37</v>
      </c>
      <c r="O143" s="101" t="s">
        <v>138</v>
      </c>
      <c r="P143" s="101" t="s">
        <v>139</v>
      </c>
      <c r="Q143" s="101" t="s">
        <v>140</v>
      </c>
      <c r="R143" s="101" t="s">
        <v>141</v>
      </c>
      <c r="S143" s="101" t="s">
        <v>142</v>
      </c>
      <c r="T143" s="102" t="s">
        <v>143</v>
      </c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</row>
    <row r="144" s="2" customFormat="1" ht="22.8" customHeight="1">
      <c r="A144" s="38"/>
      <c r="B144" s="39"/>
      <c r="C144" s="107" t="s">
        <v>144</v>
      </c>
      <c r="D144" s="40"/>
      <c r="E144" s="40"/>
      <c r="F144" s="40"/>
      <c r="G144" s="40"/>
      <c r="H144" s="40"/>
      <c r="I144" s="40"/>
      <c r="J144" s="198">
        <f>BK144</f>
        <v>0</v>
      </c>
      <c r="K144" s="40"/>
      <c r="L144" s="44"/>
      <c r="M144" s="103"/>
      <c r="N144" s="199"/>
      <c r="O144" s="104"/>
      <c r="P144" s="200">
        <f>P145+P292+P796</f>
        <v>0</v>
      </c>
      <c r="Q144" s="104"/>
      <c r="R144" s="200">
        <f>R145+R292+R796</f>
        <v>0</v>
      </c>
      <c r="S144" s="104"/>
      <c r="T144" s="201">
        <f>T145+T292+T796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72</v>
      </c>
      <c r="AU144" s="17" t="s">
        <v>103</v>
      </c>
      <c r="BK144" s="202">
        <f>BK145+BK292+BK796</f>
        <v>0</v>
      </c>
    </row>
    <row r="145" s="12" customFormat="1" ht="25.92" customHeight="1">
      <c r="A145" s="12"/>
      <c r="B145" s="203"/>
      <c r="C145" s="204"/>
      <c r="D145" s="205" t="s">
        <v>72</v>
      </c>
      <c r="E145" s="206" t="s">
        <v>145</v>
      </c>
      <c r="F145" s="206" t="s">
        <v>146</v>
      </c>
      <c r="G145" s="204"/>
      <c r="H145" s="204"/>
      <c r="I145" s="207"/>
      <c r="J145" s="208">
        <f>BK145</f>
        <v>0</v>
      </c>
      <c r="K145" s="204"/>
      <c r="L145" s="209"/>
      <c r="M145" s="210"/>
      <c r="N145" s="211"/>
      <c r="O145" s="211"/>
      <c r="P145" s="212">
        <f>P146+P168+P221+P227+P281+P290</f>
        <v>0</v>
      </c>
      <c r="Q145" s="211"/>
      <c r="R145" s="212">
        <f>R146+R168+R221+R227+R281+R290</f>
        <v>0</v>
      </c>
      <c r="S145" s="211"/>
      <c r="T145" s="213">
        <f>T146+T168+T221+T227+T281+T290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81</v>
      </c>
      <c r="AT145" s="215" t="s">
        <v>72</v>
      </c>
      <c r="AU145" s="215" t="s">
        <v>73</v>
      </c>
      <c r="AY145" s="214" t="s">
        <v>147</v>
      </c>
      <c r="BK145" s="216">
        <f>BK146+BK168+BK221+BK227+BK281+BK290</f>
        <v>0</v>
      </c>
    </row>
    <row r="146" s="12" customFormat="1" ht="22.8" customHeight="1">
      <c r="A146" s="12"/>
      <c r="B146" s="203"/>
      <c r="C146" s="204"/>
      <c r="D146" s="205" t="s">
        <v>72</v>
      </c>
      <c r="E146" s="217" t="s">
        <v>148</v>
      </c>
      <c r="F146" s="217" t="s">
        <v>149</v>
      </c>
      <c r="G146" s="204"/>
      <c r="H146" s="204"/>
      <c r="I146" s="207"/>
      <c r="J146" s="218">
        <f>BK146</f>
        <v>0</v>
      </c>
      <c r="K146" s="204"/>
      <c r="L146" s="209"/>
      <c r="M146" s="210"/>
      <c r="N146" s="211"/>
      <c r="O146" s="211"/>
      <c r="P146" s="212">
        <f>SUM(P147:P167)</f>
        <v>0</v>
      </c>
      <c r="Q146" s="211"/>
      <c r="R146" s="212">
        <f>SUM(R147:R167)</f>
        <v>0</v>
      </c>
      <c r="S146" s="211"/>
      <c r="T146" s="213">
        <f>SUM(T147:T167)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81</v>
      </c>
      <c r="AT146" s="215" t="s">
        <v>72</v>
      </c>
      <c r="AU146" s="215" t="s">
        <v>81</v>
      </c>
      <c r="AY146" s="214" t="s">
        <v>147</v>
      </c>
      <c r="BK146" s="216">
        <f>SUM(BK147:BK167)</f>
        <v>0</v>
      </c>
    </row>
    <row r="147" s="2" customFormat="1" ht="33" customHeight="1">
      <c r="A147" s="38"/>
      <c r="B147" s="39"/>
      <c r="C147" s="219" t="s">
        <v>81</v>
      </c>
      <c r="D147" s="219" t="s">
        <v>150</v>
      </c>
      <c r="E147" s="220" t="s">
        <v>151</v>
      </c>
      <c r="F147" s="221" t="s">
        <v>152</v>
      </c>
      <c r="G147" s="222" t="s">
        <v>153</v>
      </c>
      <c r="H147" s="223">
        <v>2.9399999999999999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154</v>
      </c>
      <c r="AT147" s="231" t="s">
        <v>150</v>
      </c>
      <c r="AU147" s="231" t="s">
        <v>83</v>
      </c>
      <c r="AY147" s="17" t="s">
        <v>147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154</v>
      </c>
      <c r="BM147" s="231" t="s">
        <v>83</v>
      </c>
    </row>
    <row r="148" s="13" customFormat="1">
      <c r="A148" s="13"/>
      <c r="B148" s="233"/>
      <c r="C148" s="234"/>
      <c r="D148" s="235" t="s">
        <v>155</v>
      </c>
      <c r="E148" s="236" t="s">
        <v>1</v>
      </c>
      <c r="F148" s="237" t="s">
        <v>156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155</v>
      </c>
      <c r="AU148" s="243" t="s">
        <v>83</v>
      </c>
      <c r="AV148" s="13" t="s">
        <v>81</v>
      </c>
      <c r="AW148" s="13" t="s">
        <v>31</v>
      </c>
      <c r="AX148" s="13" t="s">
        <v>73</v>
      </c>
      <c r="AY148" s="243" t="s">
        <v>147</v>
      </c>
    </row>
    <row r="149" s="14" customFormat="1">
      <c r="A149" s="14"/>
      <c r="B149" s="244"/>
      <c r="C149" s="245"/>
      <c r="D149" s="235" t="s">
        <v>155</v>
      </c>
      <c r="E149" s="246" t="s">
        <v>1</v>
      </c>
      <c r="F149" s="247" t="s">
        <v>157</v>
      </c>
      <c r="G149" s="245"/>
      <c r="H149" s="248">
        <v>2.9399999999999999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155</v>
      </c>
      <c r="AU149" s="254" t="s">
        <v>83</v>
      </c>
      <c r="AV149" s="14" t="s">
        <v>83</v>
      </c>
      <c r="AW149" s="14" t="s">
        <v>31</v>
      </c>
      <c r="AX149" s="14" t="s">
        <v>73</v>
      </c>
      <c r="AY149" s="254" t="s">
        <v>147</v>
      </c>
    </row>
    <row r="150" s="15" customFormat="1">
      <c r="A150" s="15"/>
      <c r="B150" s="255"/>
      <c r="C150" s="256"/>
      <c r="D150" s="235" t="s">
        <v>155</v>
      </c>
      <c r="E150" s="257" t="s">
        <v>1</v>
      </c>
      <c r="F150" s="258" t="s">
        <v>158</v>
      </c>
      <c r="G150" s="256"/>
      <c r="H150" s="259">
        <v>2.9399999999999999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155</v>
      </c>
      <c r="AU150" s="265" t="s">
        <v>83</v>
      </c>
      <c r="AV150" s="15" t="s">
        <v>154</v>
      </c>
      <c r="AW150" s="15" t="s">
        <v>31</v>
      </c>
      <c r="AX150" s="15" t="s">
        <v>81</v>
      </c>
      <c r="AY150" s="265" t="s">
        <v>147</v>
      </c>
    </row>
    <row r="151" s="2" customFormat="1" ht="24.15" customHeight="1">
      <c r="A151" s="38"/>
      <c r="B151" s="39"/>
      <c r="C151" s="219" t="s">
        <v>83</v>
      </c>
      <c r="D151" s="219" t="s">
        <v>150</v>
      </c>
      <c r="E151" s="220" t="s">
        <v>159</v>
      </c>
      <c r="F151" s="221" t="s">
        <v>160</v>
      </c>
      <c r="G151" s="222" t="s">
        <v>153</v>
      </c>
      <c r="H151" s="223">
        <v>1.8600000000000001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154</v>
      </c>
      <c r="AT151" s="231" t="s">
        <v>150</v>
      </c>
      <c r="AU151" s="231" t="s">
        <v>83</v>
      </c>
      <c r="AY151" s="17" t="s">
        <v>147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154</v>
      </c>
      <c r="BM151" s="231" t="s">
        <v>154</v>
      </c>
    </row>
    <row r="152" s="13" customFormat="1">
      <c r="A152" s="13"/>
      <c r="B152" s="233"/>
      <c r="C152" s="234"/>
      <c r="D152" s="235" t="s">
        <v>155</v>
      </c>
      <c r="E152" s="236" t="s">
        <v>1</v>
      </c>
      <c r="F152" s="237" t="s">
        <v>161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155</v>
      </c>
      <c r="AU152" s="243" t="s">
        <v>83</v>
      </c>
      <c r="AV152" s="13" t="s">
        <v>81</v>
      </c>
      <c r="AW152" s="13" t="s">
        <v>31</v>
      </c>
      <c r="AX152" s="13" t="s">
        <v>73</v>
      </c>
      <c r="AY152" s="243" t="s">
        <v>147</v>
      </c>
    </row>
    <row r="153" s="14" customFormat="1">
      <c r="A153" s="14"/>
      <c r="B153" s="244"/>
      <c r="C153" s="245"/>
      <c r="D153" s="235" t="s">
        <v>155</v>
      </c>
      <c r="E153" s="246" t="s">
        <v>1</v>
      </c>
      <c r="F153" s="247" t="s">
        <v>162</v>
      </c>
      <c r="G153" s="245"/>
      <c r="H153" s="248">
        <v>1.8599999999999999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155</v>
      </c>
      <c r="AU153" s="254" t="s">
        <v>83</v>
      </c>
      <c r="AV153" s="14" t="s">
        <v>83</v>
      </c>
      <c r="AW153" s="14" t="s">
        <v>31</v>
      </c>
      <c r="AX153" s="14" t="s">
        <v>73</v>
      </c>
      <c r="AY153" s="254" t="s">
        <v>147</v>
      </c>
    </row>
    <row r="154" s="15" customFormat="1">
      <c r="A154" s="15"/>
      <c r="B154" s="255"/>
      <c r="C154" s="256"/>
      <c r="D154" s="235" t="s">
        <v>155</v>
      </c>
      <c r="E154" s="257" t="s">
        <v>1</v>
      </c>
      <c r="F154" s="258" t="s">
        <v>158</v>
      </c>
      <c r="G154" s="256"/>
      <c r="H154" s="259">
        <v>1.8599999999999999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155</v>
      </c>
      <c r="AU154" s="265" t="s">
        <v>83</v>
      </c>
      <c r="AV154" s="15" t="s">
        <v>154</v>
      </c>
      <c r="AW154" s="15" t="s">
        <v>31</v>
      </c>
      <c r="AX154" s="15" t="s">
        <v>81</v>
      </c>
      <c r="AY154" s="265" t="s">
        <v>147</v>
      </c>
    </row>
    <row r="155" s="2" customFormat="1" ht="24.15" customHeight="1">
      <c r="A155" s="38"/>
      <c r="B155" s="39"/>
      <c r="C155" s="219" t="s">
        <v>148</v>
      </c>
      <c r="D155" s="219" t="s">
        <v>150</v>
      </c>
      <c r="E155" s="220" t="s">
        <v>163</v>
      </c>
      <c r="F155" s="221" t="s">
        <v>164</v>
      </c>
      <c r="G155" s="222" t="s">
        <v>165</v>
      </c>
      <c r="H155" s="223">
        <v>6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154</v>
      </c>
      <c r="AT155" s="231" t="s">
        <v>150</v>
      </c>
      <c r="AU155" s="231" t="s">
        <v>83</v>
      </c>
      <c r="AY155" s="17" t="s">
        <v>147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154</v>
      </c>
      <c r="BM155" s="231" t="s">
        <v>166</v>
      </c>
    </row>
    <row r="156" s="13" customFormat="1">
      <c r="A156" s="13"/>
      <c r="B156" s="233"/>
      <c r="C156" s="234"/>
      <c r="D156" s="235" t="s">
        <v>155</v>
      </c>
      <c r="E156" s="236" t="s">
        <v>1</v>
      </c>
      <c r="F156" s="237" t="s">
        <v>167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155</v>
      </c>
      <c r="AU156" s="243" t="s">
        <v>83</v>
      </c>
      <c r="AV156" s="13" t="s">
        <v>81</v>
      </c>
      <c r="AW156" s="13" t="s">
        <v>31</v>
      </c>
      <c r="AX156" s="13" t="s">
        <v>73</v>
      </c>
      <c r="AY156" s="243" t="s">
        <v>147</v>
      </c>
    </row>
    <row r="157" s="14" customFormat="1">
      <c r="A157" s="14"/>
      <c r="B157" s="244"/>
      <c r="C157" s="245"/>
      <c r="D157" s="235" t="s">
        <v>155</v>
      </c>
      <c r="E157" s="246" t="s">
        <v>1</v>
      </c>
      <c r="F157" s="247" t="s">
        <v>168</v>
      </c>
      <c r="G157" s="245"/>
      <c r="H157" s="248">
        <v>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155</v>
      </c>
      <c r="AU157" s="254" t="s">
        <v>83</v>
      </c>
      <c r="AV157" s="14" t="s">
        <v>83</v>
      </c>
      <c r="AW157" s="14" t="s">
        <v>31</v>
      </c>
      <c r="AX157" s="14" t="s">
        <v>73</v>
      </c>
      <c r="AY157" s="254" t="s">
        <v>147</v>
      </c>
    </row>
    <row r="158" s="15" customFormat="1">
      <c r="A158" s="15"/>
      <c r="B158" s="255"/>
      <c r="C158" s="256"/>
      <c r="D158" s="235" t="s">
        <v>155</v>
      </c>
      <c r="E158" s="257" t="s">
        <v>1</v>
      </c>
      <c r="F158" s="258" t="s">
        <v>158</v>
      </c>
      <c r="G158" s="256"/>
      <c r="H158" s="259">
        <v>6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155</v>
      </c>
      <c r="AU158" s="265" t="s">
        <v>83</v>
      </c>
      <c r="AV158" s="15" t="s">
        <v>154</v>
      </c>
      <c r="AW158" s="15" t="s">
        <v>31</v>
      </c>
      <c r="AX158" s="15" t="s">
        <v>81</v>
      </c>
      <c r="AY158" s="265" t="s">
        <v>147</v>
      </c>
    </row>
    <row r="159" s="2" customFormat="1" ht="16.5" customHeight="1">
      <c r="A159" s="38"/>
      <c r="B159" s="39"/>
      <c r="C159" s="219" t="s">
        <v>154</v>
      </c>
      <c r="D159" s="219" t="s">
        <v>150</v>
      </c>
      <c r="E159" s="220" t="s">
        <v>169</v>
      </c>
      <c r="F159" s="221" t="s">
        <v>170</v>
      </c>
      <c r="G159" s="222" t="s">
        <v>153</v>
      </c>
      <c r="H159" s="223">
        <v>19.702000000000002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154</v>
      </c>
      <c r="AT159" s="231" t="s">
        <v>150</v>
      </c>
      <c r="AU159" s="231" t="s">
        <v>83</v>
      </c>
      <c r="AY159" s="17" t="s">
        <v>147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154</v>
      </c>
      <c r="BM159" s="231" t="s">
        <v>171</v>
      </c>
    </row>
    <row r="160" s="13" customFormat="1">
      <c r="A160" s="13"/>
      <c r="B160" s="233"/>
      <c r="C160" s="234"/>
      <c r="D160" s="235" t="s">
        <v>155</v>
      </c>
      <c r="E160" s="236" t="s">
        <v>1</v>
      </c>
      <c r="F160" s="237" t="s">
        <v>172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155</v>
      </c>
      <c r="AU160" s="243" t="s">
        <v>83</v>
      </c>
      <c r="AV160" s="13" t="s">
        <v>81</v>
      </c>
      <c r="AW160" s="13" t="s">
        <v>31</v>
      </c>
      <c r="AX160" s="13" t="s">
        <v>73</v>
      </c>
      <c r="AY160" s="243" t="s">
        <v>147</v>
      </c>
    </row>
    <row r="161" s="14" customFormat="1">
      <c r="A161" s="14"/>
      <c r="B161" s="244"/>
      <c r="C161" s="245"/>
      <c r="D161" s="235" t="s">
        <v>155</v>
      </c>
      <c r="E161" s="246" t="s">
        <v>1</v>
      </c>
      <c r="F161" s="247" t="s">
        <v>173</v>
      </c>
      <c r="G161" s="245"/>
      <c r="H161" s="248">
        <v>6.6303750000000008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155</v>
      </c>
      <c r="AU161" s="254" t="s">
        <v>83</v>
      </c>
      <c r="AV161" s="14" t="s">
        <v>83</v>
      </c>
      <c r="AW161" s="14" t="s">
        <v>31</v>
      </c>
      <c r="AX161" s="14" t="s">
        <v>73</v>
      </c>
      <c r="AY161" s="254" t="s">
        <v>147</v>
      </c>
    </row>
    <row r="162" s="13" customFormat="1">
      <c r="A162" s="13"/>
      <c r="B162" s="233"/>
      <c r="C162" s="234"/>
      <c r="D162" s="235" t="s">
        <v>155</v>
      </c>
      <c r="E162" s="236" t="s">
        <v>1</v>
      </c>
      <c r="F162" s="237" t="s">
        <v>174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155</v>
      </c>
      <c r="AU162" s="243" t="s">
        <v>83</v>
      </c>
      <c r="AV162" s="13" t="s">
        <v>81</v>
      </c>
      <c r="AW162" s="13" t="s">
        <v>31</v>
      </c>
      <c r="AX162" s="13" t="s">
        <v>73</v>
      </c>
      <c r="AY162" s="243" t="s">
        <v>147</v>
      </c>
    </row>
    <row r="163" s="14" customFormat="1">
      <c r="A163" s="14"/>
      <c r="B163" s="244"/>
      <c r="C163" s="245"/>
      <c r="D163" s="235" t="s">
        <v>155</v>
      </c>
      <c r="E163" s="246" t="s">
        <v>1</v>
      </c>
      <c r="F163" s="247" t="s">
        <v>175</v>
      </c>
      <c r="G163" s="245"/>
      <c r="H163" s="248">
        <v>4.9499999999999993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155</v>
      </c>
      <c r="AU163" s="254" t="s">
        <v>83</v>
      </c>
      <c r="AV163" s="14" t="s">
        <v>83</v>
      </c>
      <c r="AW163" s="14" t="s">
        <v>31</v>
      </c>
      <c r="AX163" s="14" t="s">
        <v>73</v>
      </c>
      <c r="AY163" s="254" t="s">
        <v>147</v>
      </c>
    </row>
    <row r="164" s="13" customFormat="1">
      <c r="A164" s="13"/>
      <c r="B164" s="233"/>
      <c r="C164" s="234"/>
      <c r="D164" s="235" t="s">
        <v>155</v>
      </c>
      <c r="E164" s="236" t="s">
        <v>1</v>
      </c>
      <c r="F164" s="237" t="s">
        <v>156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155</v>
      </c>
      <c r="AU164" s="243" t="s">
        <v>83</v>
      </c>
      <c r="AV164" s="13" t="s">
        <v>81</v>
      </c>
      <c r="AW164" s="13" t="s">
        <v>31</v>
      </c>
      <c r="AX164" s="13" t="s">
        <v>73</v>
      </c>
      <c r="AY164" s="243" t="s">
        <v>147</v>
      </c>
    </row>
    <row r="165" s="13" customFormat="1">
      <c r="A165" s="13"/>
      <c r="B165" s="233"/>
      <c r="C165" s="234"/>
      <c r="D165" s="235" t="s">
        <v>155</v>
      </c>
      <c r="E165" s="236" t="s">
        <v>1</v>
      </c>
      <c r="F165" s="237" t="s">
        <v>161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155</v>
      </c>
      <c r="AU165" s="243" t="s">
        <v>83</v>
      </c>
      <c r="AV165" s="13" t="s">
        <v>81</v>
      </c>
      <c r="AW165" s="13" t="s">
        <v>31</v>
      </c>
      <c r="AX165" s="13" t="s">
        <v>73</v>
      </c>
      <c r="AY165" s="243" t="s">
        <v>147</v>
      </c>
    </row>
    <row r="166" s="14" customFormat="1">
      <c r="A166" s="14"/>
      <c r="B166" s="244"/>
      <c r="C166" s="245"/>
      <c r="D166" s="235" t="s">
        <v>155</v>
      </c>
      <c r="E166" s="246" t="s">
        <v>1</v>
      </c>
      <c r="F166" s="247" t="s">
        <v>176</v>
      </c>
      <c r="G166" s="245"/>
      <c r="H166" s="248">
        <v>8.1219999999999999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155</v>
      </c>
      <c r="AU166" s="254" t="s">
        <v>83</v>
      </c>
      <c r="AV166" s="14" t="s">
        <v>83</v>
      </c>
      <c r="AW166" s="14" t="s">
        <v>31</v>
      </c>
      <c r="AX166" s="14" t="s">
        <v>73</v>
      </c>
      <c r="AY166" s="254" t="s">
        <v>147</v>
      </c>
    </row>
    <row r="167" s="15" customFormat="1">
      <c r="A167" s="15"/>
      <c r="B167" s="255"/>
      <c r="C167" s="256"/>
      <c r="D167" s="235" t="s">
        <v>155</v>
      </c>
      <c r="E167" s="257" t="s">
        <v>1</v>
      </c>
      <c r="F167" s="258" t="s">
        <v>158</v>
      </c>
      <c r="G167" s="256"/>
      <c r="H167" s="259">
        <v>19.702375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155</v>
      </c>
      <c r="AU167" s="265" t="s">
        <v>83</v>
      </c>
      <c r="AV167" s="15" t="s">
        <v>154</v>
      </c>
      <c r="AW167" s="15" t="s">
        <v>31</v>
      </c>
      <c r="AX167" s="15" t="s">
        <v>81</v>
      </c>
      <c r="AY167" s="265" t="s">
        <v>147</v>
      </c>
    </row>
    <row r="168" s="12" customFormat="1" ht="22.8" customHeight="1">
      <c r="A168" s="12"/>
      <c r="B168" s="203"/>
      <c r="C168" s="204"/>
      <c r="D168" s="205" t="s">
        <v>72</v>
      </c>
      <c r="E168" s="217" t="s">
        <v>166</v>
      </c>
      <c r="F168" s="217" t="s">
        <v>177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SUM(P169:P220)</f>
        <v>0</v>
      </c>
      <c r="Q168" s="211"/>
      <c r="R168" s="212">
        <f>SUM(R169:R220)</f>
        <v>0</v>
      </c>
      <c r="S168" s="211"/>
      <c r="T168" s="213">
        <f>SUM(T169:T220)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81</v>
      </c>
      <c r="AT168" s="215" t="s">
        <v>72</v>
      </c>
      <c r="AU168" s="215" t="s">
        <v>81</v>
      </c>
      <c r="AY168" s="214" t="s">
        <v>147</v>
      </c>
      <c r="BK168" s="216">
        <f>SUM(BK169:BK220)</f>
        <v>0</v>
      </c>
    </row>
    <row r="169" s="2" customFormat="1" ht="24.15" customHeight="1">
      <c r="A169" s="38"/>
      <c r="B169" s="39"/>
      <c r="C169" s="219" t="s">
        <v>178</v>
      </c>
      <c r="D169" s="219" t="s">
        <v>150</v>
      </c>
      <c r="E169" s="220" t="s">
        <v>179</v>
      </c>
      <c r="F169" s="221" t="s">
        <v>180</v>
      </c>
      <c r="G169" s="222" t="s">
        <v>153</v>
      </c>
      <c r="H169" s="223">
        <v>20.992999999999999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154</v>
      </c>
      <c r="AT169" s="231" t="s">
        <v>150</v>
      </c>
      <c r="AU169" s="231" t="s">
        <v>83</v>
      </c>
      <c r="AY169" s="17" t="s">
        <v>147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154</v>
      </c>
      <c r="BM169" s="231" t="s">
        <v>181</v>
      </c>
    </row>
    <row r="170" s="13" customFormat="1">
      <c r="A170" s="13"/>
      <c r="B170" s="233"/>
      <c r="C170" s="234"/>
      <c r="D170" s="235" t="s">
        <v>155</v>
      </c>
      <c r="E170" s="236" t="s">
        <v>1</v>
      </c>
      <c r="F170" s="237" t="s">
        <v>172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155</v>
      </c>
      <c r="AU170" s="243" t="s">
        <v>83</v>
      </c>
      <c r="AV170" s="13" t="s">
        <v>81</v>
      </c>
      <c r="AW170" s="13" t="s">
        <v>31</v>
      </c>
      <c r="AX170" s="13" t="s">
        <v>73</v>
      </c>
      <c r="AY170" s="243" t="s">
        <v>147</v>
      </c>
    </row>
    <row r="171" s="14" customFormat="1">
      <c r="A171" s="14"/>
      <c r="B171" s="244"/>
      <c r="C171" s="245"/>
      <c r="D171" s="235" t="s">
        <v>155</v>
      </c>
      <c r="E171" s="246" t="s">
        <v>1</v>
      </c>
      <c r="F171" s="247" t="s">
        <v>173</v>
      </c>
      <c r="G171" s="245"/>
      <c r="H171" s="248">
        <v>6.6303750000000008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155</v>
      </c>
      <c r="AU171" s="254" t="s">
        <v>83</v>
      </c>
      <c r="AV171" s="14" t="s">
        <v>83</v>
      </c>
      <c r="AW171" s="14" t="s">
        <v>31</v>
      </c>
      <c r="AX171" s="14" t="s">
        <v>73</v>
      </c>
      <c r="AY171" s="254" t="s">
        <v>147</v>
      </c>
    </row>
    <row r="172" s="13" customFormat="1">
      <c r="A172" s="13"/>
      <c r="B172" s="233"/>
      <c r="C172" s="234"/>
      <c r="D172" s="235" t="s">
        <v>155</v>
      </c>
      <c r="E172" s="236" t="s">
        <v>1</v>
      </c>
      <c r="F172" s="237" t="s">
        <v>161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155</v>
      </c>
      <c r="AU172" s="243" t="s">
        <v>83</v>
      </c>
      <c r="AV172" s="13" t="s">
        <v>81</v>
      </c>
      <c r="AW172" s="13" t="s">
        <v>31</v>
      </c>
      <c r="AX172" s="13" t="s">
        <v>73</v>
      </c>
      <c r="AY172" s="243" t="s">
        <v>147</v>
      </c>
    </row>
    <row r="173" s="14" customFormat="1">
      <c r="A173" s="14"/>
      <c r="B173" s="244"/>
      <c r="C173" s="245"/>
      <c r="D173" s="235" t="s">
        <v>155</v>
      </c>
      <c r="E173" s="246" t="s">
        <v>1</v>
      </c>
      <c r="F173" s="247" t="s">
        <v>182</v>
      </c>
      <c r="G173" s="245"/>
      <c r="H173" s="248">
        <v>3.7199999999999998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155</v>
      </c>
      <c r="AU173" s="254" t="s">
        <v>83</v>
      </c>
      <c r="AV173" s="14" t="s">
        <v>83</v>
      </c>
      <c r="AW173" s="14" t="s">
        <v>31</v>
      </c>
      <c r="AX173" s="14" t="s">
        <v>73</v>
      </c>
      <c r="AY173" s="254" t="s">
        <v>147</v>
      </c>
    </row>
    <row r="174" s="13" customFormat="1">
      <c r="A174" s="13"/>
      <c r="B174" s="233"/>
      <c r="C174" s="234"/>
      <c r="D174" s="235" t="s">
        <v>155</v>
      </c>
      <c r="E174" s="236" t="s">
        <v>1</v>
      </c>
      <c r="F174" s="237" t="s">
        <v>183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155</v>
      </c>
      <c r="AU174" s="243" t="s">
        <v>83</v>
      </c>
      <c r="AV174" s="13" t="s">
        <v>81</v>
      </c>
      <c r="AW174" s="13" t="s">
        <v>31</v>
      </c>
      <c r="AX174" s="13" t="s">
        <v>73</v>
      </c>
      <c r="AY174" s="243" t="s">
        <v>147</v>
      </c>
    </row>
    <row r="175" s="14" customFormat="1">
      <c r="A175" s="14"/>
      <c r="B175" s="244"/>
      <c r="C175" s="245"/>
      <c r="D175" s="235" t="s">
        <v>155</v>
      </c>
      <c r="E175" s="246" t="s">
        <v>1</v>
      </c>
      <c r="F175" s="247" t="s">
        <v>184</v>
      </c>
      <c r="G175" s="245"/>
      <c r="H175" s="248">
        <v>5.8799999999999999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155</v>
      </c>
      <c r="AU175" s="254" t="s">
        <v>83</v>
      </c>
      <c r="AV175" s="14" t="s">
        <v>83</v>
      </c>
      <c r="AW175" s="14" t="s">
        <v>31</v>
      </c>
      <c r="AX175" s="14" t="s">
        <v>73</v>
      </c>
      <c r="AY175" s="254" t="s">
        <v>147</v>
      </c>
    </row>
    <row r="176" s="13" customFormat="1">
      <c r="A176" s="13"/>
      <c r="B176" s="233"/>
      <c r="C176" s="234"/>
      <c r="D176" s="235" t="s">
        <v>155</v>
      </c>
      <c r="E176" s="236" t="s">
        <v>1</v>
      </c>
      <c r="F176" s="237" t="s">
        <v>185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155</v>
      </c>
      <c r="AU176" s="243" t="s">
        <v>83</v>
      </c>
      <c r="AV176" s="13" t="s">
        <v>81</v>
      </c>
      <c r="AW176" s="13" t="s">
        <v>31</v>
      </c>
      <c r="AX176" s="13" t="s">
        <v>73</v>
      </c>
      <c r="AY176" s="243" t="s">
        <v>147</v>
      </c>
    </row>
    <row r="177" s="14" customFormat="1">
      <c r="A177" s="14"/>
      <c r="B177" s="244"/>
      <c r="C177" s="245"/>
      <c r="D177" s="235" t="s">
        <v>155</v>
      </c>
      <c r="E177" s="246" t="s">
        <v>1</v>
      </c>
      <c r="F177" s="247" t="s">
        <v>186</v>
      </c>
      <c r="G177" s="245"/>
      <c r="H177" s="248">
        <v>4.7628000000000004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155</v>
      </c>
      <c r="AU177" s="254" t="s">
        <v>83</v>
      </c>
      <c r="AV177" s="14" t="s">
        <v>83</v>
      </c>
      <c r="AW177" s="14" t="s">
        <v>31</v>
      </c>
      <c r="AX177" s="14" t="s">
        <v>73</v>
      </c>
      <c r="AY177" s="254" t="s">
        <v>147</v>
      </c>
    </row>
    <row r="178" s="15" customFormat="1">
      <c r="A178" s="15"/>
      <c r="B178" s="255"/>
      <c r="C178" s="256"/>
      <c r="D178" s="235" t="s">
        <v>155</v>
      </c>
      <c r="E178" s="257" t="s">
        <v>1</v>
      </c>
      <c r="F178" s="258" t="s">
        <v>158</v>
      </c>
      <c r="G178" s="256"/>
      <c r="H178" s="259">
        <v>20.993175000000001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155</v>
      </c>
      <c r="AU178" s="265" t="s">
        <v>83</v>
      </c>
      <c r="AV178" s="15" t="s">
        <v>154</v>
      </c>
      <c r="AW178" s="15" t="s">
        <v>31</v>
      </c>
      <c r="AX178" s="15" t="s">
        <v>81</v>
      </c>
      <c r="AY178" s="265" t="s">
        <v>147</v>
      </c>
    </row>
    <row r="179" s="2" customFormat="1" ht="24.15" customHeight="1">
      <c r="A179" s="38"/>
      <c r="B179" s="39"/>
      <c r="C179" s="219" t="s">
        <v>166</v>
      </c>
      <c r="D179" s="219" t="s">
        <v>150</v>
      </c>
      <c r="E179" s="220" t="s">
        <v>187</v>
      </c>
      <c r="F179" s="221" t="s">
        <v>188</v>
      </c>
      <c r="G179" s="222" t="s">
        <v>153</v>
      </c>
      <c r="H179" s="223">
        <v>343.84100000000001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38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154</v>
      </c>
      <c r="AT179" s="231" t="s">
        <v>150</v>
      </c>
      <c r="AU179" s="231" t="s">
        <v>83</v>
      </c>
      <c r="AY179" s="17" t="s">
        <v>147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154</v>
      </c>
      <c r="BM179" s="231" t="s">
        <v>8</v>
      </c>
    </row>
    <row r="180" s="13" customFormat="1">
      <c r="A180" s="13"/>
      <c r="B180" s="233"/>
      <c r="C180" s="234"/>
      <c r="D180" s="235" t="s">
        <v>155</v>
      </c>
      <c r="E180" s="236" t="s">
        <v>1</v>
      </c>
      <c r="F180" s="237" t="s">
        <v>189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155</v>
      </c>
      <c r="AU180" s="243" t="s">
        <v>83</v>
      </c>
      <c r="AV180" s="13" t="s">
        <v>81</v>
      </c>
      <c r="AW180" s="13" t="s">
        <v>31</v>
      </c>
      <c r="AX180" s="13" t="s">
        <v>73</v>
      </c>
      <c r="AY180" s="243" t="s">
        <v>147</v>
      </c>
    </row>
    <row r="181" s="14" customFormat="1">
      <c r="A181" s="14"/>
      <c r="B181" s="244"/>
      <c r="C181" s="245"/>
      <c r="D181" s="235" t="s">
        <v>155</v>
      </c>
      <c r="E181" s="246" t="s">
        <v>1</v>
      </c>
      <c r="F181" s="247" t="s">
        <v>190</v>
      </c>
      <c r="G181" s="245"/>
      <c r="H181" s="248">
        <v>254.56949999999998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155</v>
      </c>
      <c r="AU181" s="254" t="s">
        <v>83</v>
      </c>
      <c r="AV181" s="14" t="s">
        <v>83</v>
      </c>
      <c r="AW181" s="14" t="s">
        <v>31</v>
      </c>
      <c r="AX181" s="14" t="s">
        <v>73</v>
      </c>
      <c r="AY181" s="254" t="s">
        <v>147</v>
      </c>
    </row>
    <row r="182" s="13" customFormat="1">
      <c r="A182" s="13"/>
      <c r="B182" s="233"/>
      <c r="C182" s="234"/>
      <c r="D182" s="235" t="s">
        <v>155</v>
      </c>
      <c r="E182" s="236" t="s">
        <v>1</v>
      </c>
      <c r="F182" s="237" t="s">
        <v>156</v>
      </c>
      <c r="G182" s="234"/>
      <c r="H182" s="236" t="s">
        <v>1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155</v>
      </c>
      <c r="AU182" s="243" t="s">
        <v>83</v>
      </c>
      <c r="AV182" s="13" t="s">
        <v>81</v>
      </c>
      <c r="AW182" s="13" t="s">
        <v>31</v>
      </c>
      <c r="AX182" s="13" t="s">
        <v>73</v>
      </c>
      <c r="AY182" s="243" t="s">
        <v>147</v>
      </c>
    </row>
    <row r="183" s="14" customFormat="1">
      <c r="A183" s="14"/>
      <c r="B183" s="244"/>
      <c r="C183" s="245"/>
      <c r="D183" s="235" t="s">
        <v>155</v>
      </c>
      <c r="E183" s="246" t="s">
        <v>1</v>
      </c>
      <c r="F183" s="247" t="s">
        <v>191</v>
      </c>
      <c r="G183" s="245"/>
      <c r="H183" s="248">
        <v>89.271000000000001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155</v>
      </c>
      <c r="AU183" s="254" t="s">
        <v>83</v>
      </c>
      <c r="AV183" s="14" t="s">
        <v>83</v>
      </c>
      <c r="AW183" s="14" t="s">
        <v>31</v>
      </c>
      <c r="AX183" s="14" t="s">
        <v>73</v>
      </c>
      <c r="AY183" s="254" t="s">
        <v>147</v>
      </c>
    </row>
    <row r="184" s="15" customFormat="1">
      <c r="A184" s="15"/>
      <c r="B184" s="255"/>
      <c r="C184" s="256"/>
      <c r="D184" s="235" t="s">
        <v>155</v>
      </c>
      <c r="E184" s="257" t="s">
        <v>1</v>
      </c>
      <c r="F184" s="258" t="s">
        <v>158</v>
      </c>
      <c r="G184" s="256"/>
      <c r="H184" s="259">
        <v>343.84049999999996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155</v>
      </c>
      <c r="AU184" s="265" t="s">
        <v>83</v>
      </c>
      <c r="AV184" s="15" t="s">
        <v>154</v>
      </c>
      <c r="AW184" s="15" t="s">
        <v>31</v>
      </c>
      <c r="AX184" s="15" t="s">
        <v>81</v>
      </c>
      <c r="AY184" s="265" t="s">
        <v>147</v>
      </c>
    </row>
    <row r="185" s="2" customFormat="1" ht="24.15" customHeight="1">
      <c r="A185" s="38"/>
      <c r="B185" s="39"/>
      <c r="C185" s="219" t="s">
        <v>192</v>
      </c>
      <c r="D185" s="219" t="s">
        <v>150</v>
      </c>
      <c r="E185" s="220" t="s">
        <v>193</v>
      </c>
      <c r="F185" s="221" t="s">
        <v>194</v>
      </c>
      <c r="G185" s="222" t="s">
        <v>153</v>
      </c>
      <c r="H185" s="223">
        <v>14.363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38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154</v>
      </c>
      <c r="AT185" s="231" t="s">
        <v>150</v>
      </c>
      <c r="AU185" s="231" t="s">
        <v>83</v>
      </c>
      <c r="AY185" s="17" t="s">
        <v>147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81</v>
      </c>
      <c r="BK185" s="232">
        <f>ROUND(I185*H185,2)</f>
        <v>0</v>
      </c>
      <c r="BL185" s="17" t="s">
        <v>154</v>
      </c>
      <c r="BM185" s="231" t="s">
        <v>195</v>
      </c>
    </row>
    <row r="186" s="13" customFormat="1">
      <c r="A186" s="13"/>
      <c r="B186" s="233"/>
      <c r="C186" s="234"/>
      <c r="D186" s="235" t="s">
        <v>155</v>
      </c>
      <c r="E186" s="236" t="s">
        <v>1</v>
      </c>
      <c r="F186" s="237" t="s">
        <v>161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155</v>
      </c>
      <c r="AU186" s="243" t="s">
        <v>83</v>
      </c>
      <c r="AV186" s="13" t="s">
        <v>81</v>
      </c>
      <c r="AW186" s="13" t="s">
        <v>31</v>
      </c>
      <c r="AX186" s="13" t="s">
        <v>73</v>
      </c>
      <c r="AY186" s="243" t="s">
        <v>147</v>
      </c>
    </row>
    <row r="187" s="14" customFormat="1">
      <c r="A187" s="14"/>
      <c r="B187" s="244"/>
      <c r="C187" s="245"/>
      <c r="D187" s="235" t="s">
        <v>155</v>
      </c>
      <c r="E187" s="246" t="s">
        <v>1</v>
      </c>
      <c r="F187" s="247" t="s">
        <v>182</v>
      </c>
      <c r="G187" s="245"/>
      <c r="H187" s="248">
        <v>3.7199999999999998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155</v>
      </c>
      <c r="AU187" s="254" t="s">
        <v>83</v>
      </c>
      <c r="AV187" s="14" t="s">
        <v>83</v>
      </c>
      <c r="AW187" s="14" t="s">
        <v>31</v>
      </c>
      <c r="AX187" s="14" t="s">
        <v>73</v>
      </c>
      <c r="AY187" s="254" t="s">
        <v>147</v>
      </c>
    </row>
    <row r="188" s="13" customFormat="1">
      <c r="A188" s="13"/>
      <c r="B188" s="233"/>
      <c r="C188" s="234"/>
      <c r="D188" s="235" t="s">
        <v>155</v>
      </c>
      <c r="E188" s="236" t="s">
        <v>1</v>
      </c>
      <c r="F188" s="237" t="s">
        <v>183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155</v>
      </c>
      <c r="AU188" s="243" t="s">
        <v>83</v>
      </c>
      <c r="AV188" s="13" t="s">
        <v>81</v>
      </c>
      <c r="AW188" s="13" t="s">
        <v>31</v>
      </c>
      <c r="AX188" s="13" t="s">
        <v>73</v>
      </c>
      <c r="AY188" s="243" t="s">
        <v>147</v>
      </c>
    </row>
    <row r="189" s="14" customFormat="1">
      <c r="A189" s="14"/>
      <c r="B189" s="244"/>
      <c r="C189" s="245"/>
      <c r="D189" s="235" t="s">
        <v>155</v>
      </c>
      <c r="E189" s="246" t="s">
        <v>1</v>
      </c>
      <c r="F189" s="247" t="s">
        <v>184</v>
      </c>
      <c r="G189" s="245"/>
      <c r="H189" s="248">
        <v>5.8799999999999999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155</v>
      </c>
      <c r="AU189" s="254" t="s">
        <v>83</v>
      </c>
      <c r="AV189" s="14" t="s">
        <v>83</v>
      </c>
      <c r="AW189" s="14" t="s">
        <v>31</v>
      </c>
      <c r="AX189" s="14" t="s">
        <v>73</v>
      </c>
      <c r="AY189" s="254" t="s">
        <v>147</v>
      </c>
    </row>
    <row r="190" s="13" customFormat="1">
      <c r="A190" s="13"/>
      <c r="B190" s="233"/>
      <c r="C190" s="234"/>
      <c r="D190" s="235" t="s">
        <v>155</v>
      </c>
      <c r="E190" s="236" t="s">
        <v>1</v>
      </c>
      <c r="F190" s="237" t="s">
        <v>185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155</v>
      </c>
      <c r="AU190" s="243" t="s">
        <v>83</v>
      </c>
      <c r="AV190" s="13" t="s">
        <v>81</v>
      </c>
      <c r="AW190" s="13" t="s">
        <v>31</v>
      </c>
      <c r="AX190" s="13" t="s">
        <v>73</v>
      </c>
      <c r="AY190" s="243" t="s">
        <v>147</v>
      </c>
    </row>
    <row r="191" s="14" customFormat="1">
      <c r="A191" s="14"/>
      <c r="B191" s="244"/>
      <c r="C191" s="245"/>
      <c r="D191" s="235" t="s">
        <v>155</v>
      </c>
      <c r="E191" s="246" t="s">
        <v>1</v>
      </c>
      <c r="F191" s="247" t="s">
        <v>186</v>
      </c>
      <c r="G191" s="245"/>
      <c r="H191" s="248">
        <v>4.7628000000000004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155</v>
      </c>
      <c r="AU191" s="254" t="s">
        <v>83</v>
      </c>
      <c r="AV191" s="14" t="s">
        <v>83</v>
      </c>
      <c r="AW191" s="14" t="s">
        <v>31</v>
      </c>
      <c r="AX191" s="14" t="s">
        <v>73</v>
      </c>
      <c r="AY191" s="254" t="s">
        <v>147</v>
      </c>
    </row>
    <row r="192" s="15" customFormat="1">
      <c r="A192" s="15"/>
      <c r="B192" s="255"/>
      <c r="C192" s="256"/>
      <c r="D192" s="235" t="s">
        <v>155</v>
      </c>
      <c r="E192" s="257" t="s">
        <v>1</v>
      </c>
      <c r="F192" s="258" t="s">
        <v>158</v>
      </c>
      <c r="G192" s="256"/>
      <c r="H192" s="259">
        <v>14.3628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155</v>
      </c>
      <c r="AU192" s="265" t="s">
        <v>83</v>
      </c>
      <c r="AV192" s="15" t="s">
        <v>154</v>
      </c>
      <c r="AW192" s="15" t="s">
        <v>31</v>
      </c>
      <c r="AX192" s="15" t="s">
        <v>81</v>
      </c>
      <c r="AY192" s="265" t="s">
        <v>147</v>
      </c>
    </row>
    <row r="193" s="2" customFormat="1" ht="24.15" customHeight="1">
      <c r="A193" s="38"/>
      <c r="B193" s="39"/>
      <c r="C193" s="219" t="s">
        <v>171</v>
      </c>
      <c r="D193" s="219" t="s">
        <v>150</v>
      </c>
      <c r="E193" s="220" t="s">
        <v>196</v>
      </c>
      <c r="F193" s="221" t="s">
        <v>197</v>
      </c>
      <c r="G193" s="222" t="s">
        <v>153</v>
      </c>
      <c r="H193" s="223">
        <v>6.6299999999999999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38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154</v>
      </c>
      <c r="AT193" s="231" t="s">
        <v>150</v>
      </c>
      <c r="AU193" s="231" t="s">
        <v>83</v>
      </c>
      <c r="AY193" s="17" t="s">
        <v>147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81</v>
      </c>
      <c r="BK193" s="232">
        <f>ROUND(I193*H193,2)</f>
        <v>0</v>
      </c>
      <c r="BL193" s="17" t="s">
        <v>154</v>
      </c>
      <c r="BM193" s="231" t="s">
        <v>198</v>
      </c>
    </row>
    <row r="194" s="13" customFormat="1">
      <c r="A194" s="13"/>
      <c r="B194" s="233"/>
      <c r="C194" s="234"/>
      <c r="D194" s="235" t="s">
        <v>155</v>
      </c>
      <c r="E194" s="236" t="s">
        <v>1</v>
      </c>
      <c r="F194" s="237" t="s">
        <v>172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155</v>
      </c>
      <c r="AU194" s="243" t="s">
        <v>83</v>
      </c>
      <c r="AV194" s="13" t="s">
        <v>81</v>
      </c>
      <c r="AW194" s="13" t="s">
        <v>31</v>
      </c>
      <c r="AX194" s="13" t="s">
        <v>73</v>
      </c>
      <c r="AY194" s="243" t="s">
        <v>147</v>
      </c>
    </row>
    <row r="195" s="14" customFormat="1">
      <c r="A195" s="14"/>
      <c r="B195" s="244"/>
      <c r="C195" s="245"/>
      <c r="D195" s="235" t="s">
        <v>155</v>
      </c>
      <c r="E195" s="246" t="s">
        <v>1</v>
      </c>
      <c r="F195" s="247" t="s">
        <v>173</v>
      </c>
      <c r="G195" s="245"/>
      <c r="H195" s="248">
        <v>6.6303750000000008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155</v>
      </c>
      <c r="AU195" s="254" t="s">
        <v>83</v>
      </c>
      <c r="AV195" s="14" t="s">
        <v>83</v>
      </c>
      <c r="AW195" s="14" t="s">
        <v>31</v>
      </c>
      <c r="AX195" s="14" t="s">
        <v>73</v>
      </c>
      <c r="AY195" s="254" t="s">
        <v>147</v>
      </c>
    </row>
    <row r="196" s="15" customFormat="1">
      <c r="A196" s="15"/>
      <c r="B196" s="255"/>
      <c r="C196" s="256"/>
      <c r="D196" s="235" t="s">
        <v>155</v>
      </c>
      <c r="E196" s="257" t="s">
        <v>1</v>
      </c>
      <c r="F196" s="258" t="s">
        <v>158</v>
      </c>
      <c r="G196" s="256"/>
      <c r="H196" s="259">
        <v>6.6303750000000008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155</v>
      </c>
      <c r="AU196" s="265" t="s">
        <v>83</v>
      </c>
      <c r="AV196" s="15" t="s">
        <v>154</v>
      </c>
      <c r="AW196" s="15" t="s">
        <v>31</v>
      </c>
      <c r="AX196" s="15" t="s">
        <v>81</v>
      </c>
      <c r="AY196" s="265" t="s">
        <v>147</v>
      </c>
    </row>
    <row r="197" s="2" customFormat="1" ht="24.15" customHeight="1">
      <c r="A197" s="38"/>
      <c r="B197" s="39"/>
      <c r="C197" s="219" t="s">
        <v>199</v>
      </c>
      <c r="D197" s="219" t="s">
        <v>150</v>
      </c>
      <c r="E197" s="220" t="s">
        <v>200</v>
      </c>
      <c r="F197" s="221" t="s">
        <v>201</v>
      </c>
      <c r="G197" s="222" t="s">
        <v>153</v>
      </c>
      <c r="H197" s="223">
        <v>343.84100000000001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154</v>
      </c>
      <c r="AT197" s="231" t="s">
        <v>150</v>
      </c>
      <c r="AU197" s="231" t="s">
        <v>83</v>
      </c>
      <c r="AY197" s="17" t="s">
        <v>147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154</v>
      </c>
      <c r="BM197" s="231" t="s">
        <v>202</v>
      </c>
    </row>
    <row r="198" s="13" customFormat="1">
      <c r="A198" s="13"/>
      <c r="B198" s="233"/>
      <c r="C198" s="234"/>
      <c r="D198" s="235" t="s">
        <v>155</v>
      </c>
      <c r="E198" s="236" t="s">
        <v>1</v>
      </c>
      <c r="F198" s="237" t="s">
        <v>189</v>
      </c>
      <c r="G198" s="234"/>
      <c r="H198" s="236" t="s">
        <v>1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155</v>
      </c>
      <c r="AU198" s="243" t="s">
        <v>83</v>
      </c>
      <c r="AV198" s="13" t="s">
        <v>81</v>
      </c>
      <c r="AW198" s="13" t="s">
        <v>31</v>
      </c>
      <c r="AX198" s="13" t="s">
        <v>73</v>
      </c>
      <c r="AY198" s="243" t="s">
        <v>147</v>
      </c>
    </row>
    <row r="199" s="14" customFormat="1">
      <c r="A199" s="14"/>
      <c r="B199" s="244"/>
      <c r="C199" s="245"/>
      <c r="D199" s="235" t="s">
        <v>155</v>
      </c>
      <c r="E199" s="246" t="s">
        <v>1</v>
      </c>
      <c r="F199" s="247" t="s">
        <v>190</v>
      </c>
      <c r="G199" s="245"/>
      <c r="H199" s="248">
        <v>254.56949999999998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155</v>
      </c>
      <c r="AU199" s="254" t="s">
        <v>83</v>
      </c>
      <c r="AV199" s="14" t="s">
        <v>83</v>
      </c>
      <c r="AW199" s="14" t="s">
        <v>31</v>
      </c>
      <c r="AX199" s="14" t="s">
        <v>73</v>
      </c>
      <c r="AY199" s="254" t="s">
        <v>147</v>
      </c>
    </row>
    <row r="200" s="13" customFormat="1">
      <c r="A200" s="13"/>
      <c r="B200" s="233"/>
      <c r="C200" s="234"/>
      <c r="D200" s="235" t="s">
        <v>155</v>
      </c>
      <c r="E200" s="236" t="s">
        <v>1</v>
      </c>
      <c r="F200" s="237" t="s">
        <v>156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155</v>
      </c>
      <c r="AU200" s="243" t="s">
        <v>83</v>
      </c>
      <c r="AV200" s="13" t="s">
        <v>81</v>
      </c>
      <c r="AW200" s="13" t="s">
        <v>31</v>
      </c>
      <c r="AX200" s="13" t="s">
        <v>73</v>
      </c>
      <c r="AY200" s="243" t="s">
        <v>147</v>
      </c>
    </row>
    <row r="201" s="14" customFormat="1">
      <c r="A201" s="14"/>
      <c r="B201" s="244"/>
      <c r="C201" s="245"/>
      <c r="D201" s="235" t="s">
        <v>155</v>
      </c>
      <c r="E201" s="246" t="s">
        <v>1</v>
      </c>
      <c r="F201" s="247" t="s">
        <v>191</v>
      </c>
      <c r="G201" s="245"/>
      <c r="H201" s="248">
        <v>89.271000000000001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155</v>
      </c>
      <c r="AU201" s="254" t="s">
        <v>83</v>
      </c>
      <c r="AV201" s="14" t="s">
        <v>83</v>
      </c>
      <c r="AW201" s="14" t="s">
        <v>31</v>
      </c>
      <c r="AX201" s="14" t="s">
        <v>73</v>
      </c>
      <c r="AY201" s="254" t="s">
        <v>147</v>
      </c>
    </row>
    <row r="202" s="15" customFormat="1">
      <c r="A202" s="15"/>
      <c r="B202" s="255"/>
      <c r="C202" s="256"/>
      <c r="D202" s="235" t="s">
        <v>155</v>
      </c>
      <c r="E202" s="257" t="s">
        <v>1</v>
      </c>
      <c r="F202" s="258" t="s">
        <v>158</v>
      </c>
      <c r="G202" s="256"/>
      <c r="H202" s="259">
        <v>343.84049999999996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155</v>
      </c>
      <c r="AU202" s="265" t="s">
        <v>83</v>
      </c>
      <c r="AV202" s="15" t="s">
        <v>154</v>
      </c>
      <c r="AW202" s="15" t="s">
        <v>31</v>
      </c>
      <c r="AX202" s="15" t="s">
        <v>81</v>
      </c>
      <c r="AY202" s="265" t="s">
        <v>147</v>
      </c>
    </row>
    <row r="203" s="2" customFormat="1" ht="24.15" customHeight="1">
      <c r="A203" s="38"/>
      <c r="B203" s="39"/>
      <c r="C203" s="219" t="s">
        <v>181</v>
      </c>
      <c r="D203" s="219" t="s">
        <v>150</v>
      </c>
      <c r="E203" s="220" t="s">
        <v>203</v>
      </c>
      <c r="F203" s="221" t="s">
        <v>204</v>
      </c>
      <c r="G203" s="222" t="s">
        <v>153</v>
      </c>
      <c r="H203" s="223">
        <v>12.960000000000001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38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154</v>
      </c>
      <c r="AT203" s="231" t="s">
        <v>150</v>
      </c>
      <c r="AU203" s="231" t="s">
        <v>83</v>
      </c>
      <c r="AY203" s="17" t="s">
        <v>147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81</v>
      </c>
      <c r="BK203" s="232">
        <f>ROUND(I203*H203,2)</f>
        <v>0</v>
      </c>
      <c r="BL203" s="17" t="s">
        <v>154</v>
      </c>
      <c r="BM203" s="231" t="s">
        <v>205</v>
      </c>
    </row>
    <row r="204" s="13" customFormat="1">
      <c r="A204" s="13"/>
      <c r="B204" s="233"/>
      <c r="C204" s="234"/>
      <c r="D204" s="235" t="s">
        <v>155</v>
      </c>
      <c r="E204" s="236" t="s">
        <v>1</v>
      </c>
      <c r="F204" s="237" t="s">
        <v>206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155</v>
      </c>
      <c r="AU204" s="243" t="s">
        <v>83</v>
      </c>
      <c r="AV204" s="13" t="s">
        <v>81</v>
      </c>
      <c r="AW204" s="13" t="s">
        <v>31</v>
      </c>
      <c r="AX204" s="13" t="s">
        <v>73</v>
      </c>
      <c r="AY204" s="243" t="s">
        <v>147</v>
      </c>
    </row>
    <row r="205" s="14" customFormat="1">
      <c r="A205" s="14"/>
      <c r="B205" s="244"/>
      <c r="C205" s="245"/>
      <c r="D205" s="235" t="s">
        <v>155</v>
      </c>
      <c r="E205" s="246" t="s">
        <v>1</v>
      </c>
      <c r="F205" s="247" t="s">
        <v>207</v>
      </c>
      <c r="G205" s="245"/>
      <c r="H205" s="248">
        <v>12.960000000000001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155</v>
      </c>
      <c r="AU205" s="254" t="s">
        <v>83</v>
      </c>
      <c r="AV205" s="14" t="s">
        <v>83</v>
      </c>
      <c r="AW205" s="14" t="s">
        <v>31</v>
      </c>
      <c r="AX205" s="14" t="s">
        <v>73</v>
      </c>
      <c r="AY205" s="254" t="s">
        <v>147</v>
      </c>
    </row>
    <row r="206" s="15" customFormat="1">
      <c r="A206" s="15"/>
      <c r="B206" s="255"/>
      <c r="C206" s="256"/>
      <c r="D206" s="235" t="s">
        <v>155</v>
      </c>
      <c r="E206" s="257" t="s">
        <v>1</v>
      </c>
      <c r="F206" s="258" t="s">
        <v>158</v>
      </c>
      <c r="G206" s="256"/>
      <c r="H206" s="259">
        <v>12.960000000000001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155</v>
      </c>
      <c r="AU206" s="265" t="s">
        <v>83</v>
      </c>
      <c r="AV206" s="15" t="s">
        <v>154</v>
      </c>
      <c r="AW206" s="15" t="s">
        <v>31</v>
      </c>
      <c r="AX206" s="15" t="s">
        <v>81</v>
      </c>
      <c r="AY206" s="265" t="s">
        <v>147</v>
      </c>
    </row>
    <row r="207" s="2" customFormat="1" ht="24.15" customHeight="1">
      <c r="A207" s="38"/>
      <c r="B207" s="39"/>
      <c r="C207" s="219" t="s">
        <v>208</v>
      </c>
      <c r="D207" s="219" t="s">
        <v>150</v>
      </c>
      <c r="E207" s="220" t="s">
        <v>209</v>
      </c>
      <c r="F207" s="221" t="s">
        <v>210</v>
      </c>
      <c r="G207" s="222" t="s">
        <v>211</v>
      </c>
      <c r="H207" s="223">
        <v>0.044999999999999998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154</v>
      </c>
      <c r="AT207" s="231" t="s">
        <v>150</v>
      </c>
      <c r="AU207" s="231" t="s">
        <v>83</v>
      </c>
      <c r="AY207" s="17" t="s">
        <v>147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154</v>
      </c>
      <c r="BM207" s="231" t="s">
        <v>212</v>
      </c>
    </row>
    <row r="208" s="13" customFormat="1">
      <c r="A208" s="13"/>
      <c r="B208" s="233"/>
      <c r="C208" s="234"/>
      <c r="D208" s="235" t="s">
        <v>155</v>
      </c>
      <c r="E208" s="236" t="s">
        <v>1</v>
      </c>
      <c r="F208" s="237" t="s">
        <v>167</v>
      </c>
      <c r="G208" s="234"/>
      <c r="H208" s="236" t="s">
        <v>1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155</v>
      </c>
      <c r="AU208" s="243" t="s">
        <v>83</v>
      </c>
      <c r="AV208" s="13" t="s">
        <v>81</v>
      </c>
      <c r="AW208" s="13" t="s">
        <v>31</v>
      </c>
      <c r="AX208" s="13" t="s">
        <v>73</v>
      </c>
      <c r="AY208" s="243" t="s">
        <v>147</v>
      </c>
    </row>
    <row r="209" s="14" customFormat="1">
      <c r="A209" s="14"/>
      <c r="B209" s="244"/>
      <c r="C209" s="245"/>
      <c r="D209" s="235" t="s">
        <v>155</v>
      </c>
      <c r="E209" s="246" t="s">
        <v>1</v>
      </c>
      <c r="F209" s="247" t="s">
        <v>213</v>
      </c>
      <c r="G209" s="245"/>
      <c r="H209" s="248">
        <v>0.045000000000000005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155</v>
      </c>
      <c r="AU209" s="254" t="s">
        <v>83</v>
      </c>
      <c r="AV209" s="14" t="s">
        <v>83</v>
      </c>
      <c r="AW209" s="14" t="s">
        <v>31</v>
      </c>
      <c r="AX209" s="14" t="s">
        <v>73</v>
      </c>
      <c r="AY209" s="254" t="s">
        <v>147</v>
      </c>
    </row>
    <row r="210" s="15" customFormat="1">
      <c r="A210" s="15"/>
      <c r="B210" s="255"/>
      <c r="C210" s="256"/>
      <c r="D210" s="235" t="s">
        <v>155</v>
      </c>
      <c r="E210" s="257" t="s">
        <v>1</v>
      </c>
      <c r="F210" s="258" t="s">
        <v>158</v>
      </c>
      <c r="G210" s="256"/>
      <c r="H210" s="259">
        <v>0.045000000000000005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5" t="s">
        <v>155</v>
      </c>
      <c r="AU210" s="265" t="s">
        <v>83</v>
      </c>
      <c r="AV210" s="15" t="s">
        <v>154</v>
      </c>
      <c r="AW210" s="15" t="s">
        <v>31</v>
      </c>
      <c r="AX210" s="15" t="s">
        <v>81</v>
      </c>
      <c r="AY210" s="265" t="s">
        <v>147</v>
      </c>
    </row>
    <row r="211" s="2" customFormat="1" ht="21.75" customHeight="1">
      <c r="A211" s="38"/>
      <c r="B211" s="39"/>
      <c r="C211" s="219" t="s">
        <v>8</v>
      </c>
      <c r="D211" s="219" t="s">
        <v>150</v>
      </c>
      <c r="E211" s="220" t="s">
        <v>214</v>
      </c>
      <c r="F211" s="221" t="s">
        <v>215</v>
      </c>
      <c r="G211" s="222" t="s">
        <v>216</v>
      </c>
      <c r="H211" s="223">
        <v>1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38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154</v>
      </c>
      <c r="AT211" s="231" t="s">
        <v>150</v>
      </c>
      <c r="AU211" s="231" t="s">
        <v>83</v>
      </c>
      <c r="AY211" s="17" t="s">
        <v>147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81</v>
      </c>
      <c r="BK211" s="232">
        <f>ROUND(I211*H211,2)</f>
        <v>0</v>
      </c>
      <c r="BL211" s="17" t="s">
        <v>154</v>
      </c>
      <c r="BM211" s="231" t="s">
        <v>217</v>
      </c>
    </row>
    <row r="212" s="13" customFormat="1">
      <c r="A212" s="13"/>
      <c r="B212" s="233"/>
      <c r="C212" s="234"/>
      <c r="D212" s="235" t="s">
        <v>155</v>
      </c>
      <c r="E212" s="236" t="s">
        <v>1</v>
      </c>
      <c r="F212" s="237" t="s">
        <v>156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155</v>
      </c>
      <c r="AU212" s="243" t="s">
        <v>83</v>
      </c>
      <c r="AV212" s="13" t="s">
        <v>81</v>
      </c>
      <c r="AW212" s="13" t="s">
        <v>31</v>
      </c>
      <c r="AX212" s="13" t="s">
        <v>73</v>
      </c>
      <c r="AY212" s="243" t="s">
        <v>147</v>
      </c>
    </row>
    <row r="213" s="14" customFormat="1">
      <c r="A213" s="14"/>
      <c r="B213" s="244"/>
      <c r="C213" s="245"/>
      <c r="D213" s="235" t="s">
        <v>155</v>
      </c>
      <c r="E213" s="246" t="s">
        <v>1</v>
      </c>
      <c r="F213" s="247" t="s">
        <v>81</v>
      </c>
      <c r="G213" s="245"/>
      <c r="H213" s="248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155</v>
      </c>
      <c r="AU213" s="254" t="s">
        <v>83</v>
      </c>
      <c r="AV213" s="14" t="s">
        <v>83</v>
      </c>
      <c r="AW213" s="14" t="s">
        <v>31</v>
      </c>
      <c r="AX213" s="14" t="s">
        <v>73</v>
      </c>
      <c r="AY213" s="254" t="s">
        <v>147</v>
      </c>
    </row>
    <row r="214" s="15" customFormat="1">
      <c r="A214" s="15"/>
      <c r="B214" s="255"/>
      <c r="C214" s="256"/>
      <c r="D214" s="235" t="s">
        <v>155</v>
      </c>
      <c r="E214" s="257" t="s">
        <v>1</v>
      </c>
      <c r="F214" s="258" t="s">
        <v>158</v>
      </c>
      <c r="G214" s="256"/>
      <c r="H214" s="259">
        <v>1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5" t="s">
        <v>155</v>
      </c>
      <c r="AU214" s="265" t="s">
        <v>83</v>
      </c>
      <c r="AV214" s="15" t="s">
        <v>154</v>
      </c>
      <c r="AW214" s="15" t="s">
        <v>31</v>
      </c>
      <c r="AX214" s="15" t="s">
        <v>81</v>
      </c>
      <c r="AY214" s="265" t="s">
        <v>147</v>
      </c>
    </row>
    <row r="215" s="2" customFormat="1" ht="24.15" customHeight="1">
      <c r="A215" s="38"/>
      <c r="B215" s="39"/>
      <c r="C215" s="266" t="s">
        <v>218</v>
      </c>
      <c r="D215" s="266" t="s">
        <v>219</v>
      </c>
      <c r="E215" s="267" t="s">
        <v>220</v>
      </c>
      <c r="F215" s="268" t="s">
        <v>221</v>
      </c>
      <c r="G215" s="269" t="s">
        <v>216</v>
      </c>
      <c r="H215" s="270">
        <v>1</v>
      </c>
      <c r="I215" s="271"/>
      <c r="J215" s="272">
        <f>ROUND(I215*H215,2)</f>
        <v>0</v>
      </c>
      <c r="K215" s="273"/>
      <c r="L215" s="274"/>
      <c r="M215" s="275" t="s">
        <v>1</v>
      </c>
      <c r="N215" s="276" t="s">
        <v>38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171</v>
      </c>
      <c r="AT215" s="231" t="s">
        <v>219</v>
      </c>
      <c r="AU215" s="231" t="s">
        <v>83</v>
      </c>
      <c r="AY215" s="17" t="s">
        <v>147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81</v>
      </c>
      <c r="BK215" s="232">
        <f>ROUND(I215*H215,2)</f>
        <v>0</v>
      </c>
      <c r="BL215" s="17" t="s">
        <v>154</v>
      </c>
      <c r="BM215" s="231" t="s">
        <v>222</v>
      </c>
    </row>
    <row r="216" s="2" customFormat="1" ht="24.15" customHeight="1">
      <c r="A216" s="38"/>
      <c r="B216" s="39"/>
      <c r="C216" s="219" t="s">
        <v>195</v>
      </c>
      <c r="D216" s="219" t="s">
        <v>150</v>
      </c>
      <c r="E216" s="220" t="s">
        <v>223</v>
      </c>
      <c r="F216" s="221" t="s">
        <v>224</v>
      </c>
      <c r="G216" s="222" t="s">
        <v>216</v>
      </c>
      <c r="H216" s="223">
        <v>1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154</v>
      </c>
      <c r="AT216" s="231" t="s">
        <v>150</v>
      </c>
      <c r="AU216" s="231" t="s">
        <v>83</v>
      </c>
      <c r="AY216" s="17" t="s">
        <v>147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154</v>
      </c>
      <c r="BM216" s="231" t="s">
        <v>225</v>
      </c>
    </row>
    <row r="217" s="13" customFormat="1">
      <c r="A217" s="13"/>
      <c r="B217" s="233"/>
      <c r="C217" s="234"/>
      <c r="D217" s="235" t="s">
        <v>155</v>
      </c>
      <c r="E217" s="236" t="s">
        <v>1</v>
      </c>
      <c r="F217" s="237" t="s">
        <v>226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155</v>
      </c>
      <c r="AU217" s="243" t="s">
        <v>83</v>
      </c>
      <c r="AV217" s="13" t="s">
        <v>81</v>
      </c>
      <c r="AW217" s="13" t="s">
        <v>31</v>
      </c>
      <c r="AX217" s="13" t="s">
        <v>73</v>
      </c>
      <c r="AY217" s="243" t="s">
        <v>147</v>
      </c>
    </row>
    <row r="218" s="14" customFormat="1">
      <c r="A218" s="14"/>
      <c r="B218" s="244"/>
      <c r="C218" s="245"/>
      <c r="D218" s="235" t="s">
        <v>155</v>
      </c>
      <c r="E218" s="246" t="s">
        <v>1</v>
      </c>
      <c r="F218" s="247" t="s">
        <v>81</v>
      </c>
      <c r="G218" s="245"/>
      <c r="H218" s="248">
        <v>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155</v>
      </c>
      <c r="AU218" s="254" t="s">
        <v>83</v>
      </c>
      <c r="AV218" s="14" t="s">
        <v>83</v>
      </c>
      <c r="AW218" s="14" t="s">
        <v>31</v>
      </c>
      <c r="AX218" s="14" t="s">
        <v>73</v>
      </c>
      <c r="AY218" s="254" t="s">
        <v>147</v>
      </c>
    </row>
    <row r="219" s="15" customFormat="1">
      <c r="A219" s="15"/>
      <c r="B219" s="255"/>
      <c r="C219" s="256"/>
      <c r="D219" s="235" t="s">
        <v>155</v>
      </c>
      <c r="E219" s="257" t="s">
        <v>1</v>
      </c>
      <c r="F219" s="258" t="s">
        <v>158</v>
      </c>
      <c r="G219" s="256"/>
      <c r="H219" s="259">
        <v>1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5" t="s">
        <v>155</v>
      </c>
      <c r="AU219" s="265" t="s">
        <v>83</v>
      </c>
      <c r="AV219" s="15" t="s">
        <v>154</v>
      </c>
      <c r="AW219" s="15" t="s">
        <v>31</v>
      </c>
      <c r="AX219" s="15" t="s">
        <v>81</v>
      </c>
      <c r="AY219" s="265" t="s">
        <v>147</v>
      </c>
    </row>
    <row r="220" s="2" customFormat="1" ht="37.8" customHeight="1">
      <c r="A220" s="38"/>
      <c r="B220" s="39"/>
      <c r="C220" s="266" t="s">
        <v>227</v>
      </c>
      <c r="D220" s="266" t="s">
        <v>219</v>
      </c>
      <c r="E220" s="267" t="s">
        <v>228</v>
      </c>
      <c r="F220" s="268" t="s">
        <v>229</v>
      </c>
      <c r="G220" s="269" t="s">
        <v>216</v>
      </c>
      <c r="H220" s="270">
        <v>1</v>
      </c>
      <c r="I220" s="271"/>
      <c r="J220" s="272">
        <f>ROUND(I220*H220,2)</f>
        <v>0</v>
      </c>
      <c r="K220" s="273"/>
      <c r="L220" s="274"/>
      <c r="M220" s="275" t="s">
        <v>1</v>
      </c>
      <c r="N220" s="276" t="s">
        <v>38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171</v>
      </c>
      <c r="AT220" s="231" t="s">
        <v>219</v>
      </c>
      <c r="AU220" s="231" t="s">
        <v>83</v>
      </c>
      <c r="AY220" s="17" t="s">
        <v>147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81</v>
      </c>
      <c r="BK220" s="232">
        <f>ROUND(I220*H220,2)</f>
        <v>0</v>
      </c>
      <c r="BL220" s="17" t="s">
        <v>154</v>
      </c>
      <c r="BM220" s="231" t="s">
        <v>230</v>
      </c>
    </row>
    <row r="221" s="12" customFormat="1" ht="22.8" customHeight="1">
      <c r="A221" s="12"/>
      <c r="B221" s="203"/>
      <c r="C221" s="204"/>
      <c r="D221" s="205" t="s">
        <v>72</v>
      </c>
      <c r="E221" s="217" t="s">
        <v>171</v>
      </c>
      <c r="F221" s="217" t="s">
        <v>231</v>
      </c>
      <c r="G221" s="204"/>
      <c r="H221" s="204"/>
      <c r="I221" s="207"/>
      <c r="J221" s="218">
        <f>BK221</f>
        <v>0</v>
      </c>
      <c r="K221" s="204"/>
      <c r="L221" s="209"/>
      <c r="M221" s="210"/>
      <c r="N221" s="211"/>
      <c r="O221" s="211"/>
      <c r="P221" s="212">
        <f>SUM(P222:P226)</f>
        <v>0</v>
      </c>
      <c r="Q221" s="211"/>
      <c r="R221" s="212">
        <f>SUM(R222:R226)</f>
        <v>0</v>
      </c>
      <c r="S221" s="211"/>
      <c r="T221" s="213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4" t="s">
        <v>81</v>
      </c>
      <c r="AT221" s="215" t="s">
        <v>72</v>
      </c>
      <c r="AU221" s="215" t="s">
        <v>81</v>
      </c>
      <c r="AY221" s="214" t="s">
        <v>147</v>
      </c>
      <c r="BK221" s="216">
        <f>SUM(BK222:BK226)</f>
        <v>0</v>
      </c>
    </row>
    <row r="222" s="2" customFormat="1" ht="16.5" customHeight="1">
      <c r="A222" s="38"/>
      <c r="B222" s="39"/>
      <c r="C222" s="219" t="s">
        <v>198</v>
      </c>
      <c r="D222" s="219" t="s">
        <v>150</v>
      </c>
      <c r="E222" s="220" t="s">
        <v>232</v>
      </c>
      <c r="F222" s="221" t="s">
        <v>233</v>
      </c>
      <c r="G222" s="222" t="s">
        <v>216</v>
      </c>
      <c r="H222" s="223">
        <v>1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154</v>
      </c>
      <c r="AT222" s="231" t="s">
        <v>150</v>
      </c>
      <c r="AU222" s="231" t="s">
        <v>83</v>
      </c>
      <c r="AY222" s="17" t="s">
        <v>147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154</v>
      </c>
      <c r="BM222" s="231" t="s">
        <v>234</v>
      </c>
    </row>
    <row r="223" s="13" customFormat="1">
      <c r="A223" s="13"/>
      <c r="B223" s="233"/>
      <c r="C223" s="234"/>
      <c r="D223" s="235" t="s">
        <v>155</v>
      </c>
      <c r="E223" s="236" t="s">
        <v>1</v>
      </c>
      <c r="F223" s="237" t="s">
        <v>167</v>
      </c>
      <c r="G223" s="234"/>
      <c r="H223" s="236" t="s">
        <v>1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155</v>
      </c>
      <c r="AU223" s="243" t="s">
        <v>83</v>
      </c>
      <c r="AV223" s="13" t="s">
        <v>81</v>
      </c>
      <c r="AW223" s="13" t="s">
        <v>31</v>
      </c>
      <c r="AX223" s="13" t="s">
        <v>73</v>
      </c>
      <c r="AY223" s="243" t="s">
        <v>147</v>
      </c>
    </row>
    <row r="224" s="14" customFormat="1">
      <c r="A224" s="14"/>
      <c r="B224" s="244"/>
      <c r="C224" s="245"/>
      <c r="D224" s="235" t="s">
        <v>155</v>
      </c>
      <c r="E224" s="246" t="s">
        <v>1</v>
      </c>
      <c r="F224" s="247" t="s">
        <v>81</v>
      </c>
      <c r="G224" s="245"/>
      <c r="H224" s="248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155</v>
      </c>
      <c r="AU224" s="254" t="s">
        <v>83</v>
      </c>
      <c r="AV224" s="14" t="s">
        <v>83</v>
      </c>
      <c r="AW224" s="14" t="s">
        <v>31</v>
      </c>
      <c r="AX224" s="14" t="s">
        <v>73</v>
      </c>
      <c r="AY224" s="254" t="s">
        <v>147</v>
      </c>
    </row>
    <row r="225" s="15" customFormat="1">
      <c r="A225" s="15"/>
      <c r="B225" s="255"/>
      <c r="C225" s="256"/>
      <c r="D225" s="235" t="s">
        <v>155</v>
      </c>
      <c r="E225" s="257" t="s">
        <v>1</v>
      </c>
      <c r="F225" s="258" t="s">
        <v>158</v>
      </c>
      <c r="G225" s="256"/>
      <c r="H225" s="259">
        <v>1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155</v>
      </c>
      <c r="AU225" s="265" t="s">
        <v>83</v>
      </c>
      <c r="AV225" s="15" t="s">
        <v>154</v>
      </c>
      <c r="AW225" s="15" t="s">
        <v>31</v>
      </c>
      <c r="AX225" s="15" t="s">
        <v>81</v>
      </c>
      <c r="AY225" s="265" t="s">
        <v>147</v>
      </c>
    </row>
    <row r="226" s="2" customFormat="1" ht="24.15" customHeight="1">
      <c r="A226" s="38"/>
      <c r="B226" s="39"/>
      <c r="C226" s="266" t="s">
        <v>235</v>
      </c>
      <c r="D226" s="266" t="s">
        <v>219</v>
      </c>
      <c r="E226" s="267" t="s">
        <v>236</v>
      </c>
      <c r="F226" s="268" t="s">
        <v>237</v>
      </c>
      <c r="G226" s="269" t="s">
        <v>216</v>
      </c>
      <c r="H226" s="270">
        <v>1</v>
      </c>
      <c r="I226" s="271"/>
      <c r="J226" s="272">
        <f>ROUND(I226*H226,2)</f>
        <v>0</v>
      </c>
      <c r="K226" s="273"/>
      <c r="L226" s="274"/>
      <c r="M226" s="275" t="s">
        <v>1</v>
      </c>
      <c r="N226" s="276" t="s">
        <v>38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171</v>
      </c>
      <c r="AT226" s="231" t="s">
        <v>219</v>
      </c>
      <c r="AU226" s="231" t="s">
        <v>83</v>
      </c>
      <c r="AY226" s="17" t="s">
        <v>147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81</v>
      </c>
      <c r="BK226" s="232">
        <f>ROUND(I226*H226,2)</f>
        <v>0</v>
      </c>
      <c r="BL226" s="17" t="s">
        <v>154</v>
      </c>
      <c r="BM226" s="231" t="s">
        <v>238</v>
      </c>
    </row>
    <row r="227" s="12" customFormat="1" ht="22.8" customHeight="1">
      <c r="A227" s="12"/>
      <c r="B227" s="203"/>
      <c r="C227" s="204"/>
      <c r="D227" s="205" t="s">
        <v>72</v>
      </c>
      <c r="E227" s="217" t="s">
        <v>199</v>
      </c>
      <c r="F227" s="217" t="s">
        <v>239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SUM(P228:P280)</f>
        <v>0</v>
      </c>
      <c r="Q227" s="211"/>
      <c r="R227" s="212">
        <f>SUM(R228:R280)</f>
        <v>0</v>
      </c>
      <c r="S227" s="211"/>
      <c r="T227" s="213">
        <f>SUM(T228:T280)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81</v>
      </c>
      <c r="AT227" s="215" t="s">
        <v>72</v>
      </c>
      <c r="AU227" s="215" t="s">
        <v>81</v>
      </c>
      <c r="AY227" s="214" t="s">
        <v>147</v>
      </c>
      <c r="BK227" s="216">
        <f>SUM(BK228:BK280)</f>
        <v>0</v>
      </c>
    </row>
    <row r="228" s="2" customFormat="1" ht="24.15" customHeight="1">
      <c r="A228" s="38"/>
      <c r="B228" s="39"/>
      <c r="C228" s="219" t="s">
        <v>202</v>
      </c>
      <c r="D228" s="219" t="s">
        <v>150</v>
      </c>
      <c r="E228" s="220" t="s">
        <v>240</v>
      </c>
      <c r="F228" s="221" t="s">
        <v>241</v>
      </c>
      <c r="G228" s="222" t="s">
        <v>242</v>
      </c>
      <c r="H228" s="223">
        <v>6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154</v>
      </c>
      <c r="AT228" s="231" t="s">
        <v>150</v>
      </c>
      <c r="AU228" s="231" t="s">
        <v>83</v>
      </c>
      <c r="AY228" s="17" t="s">
        <v>147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154</v>
      </c>
      <c r="BM228" s="231" t="s">
        <v>243</v>
      </c>
    </row>
    <row r="229" s="13" customFormat="1">
      <c r="A229" s="13"/>
      <c r="B229" s="233"/>
      <c r="C229" s="234"/>
      <c r="D229" s="235" t="s">
        <v>155</v>
      </c>
      <c r="E229" s="236" t="s">
        <v>1</v>
      </c>
      <c r="F229" s="237" t="s">
        <v>244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155</v>
      </c>
      <c r="AU229" s="243" t="s">
        <v>83</v>
      </c>
      <c r="AV229" s="13" t="s">
        <v>81</v>
      </c>
      <c r="AW229" s="13" t="s">
        <v>31</v>
      </c>
      <c r="AX229" s="13" t="s">
        <v>73</v>
      </c>
      <c r="AY229" s="243" t="s">
        <v>147</v>
      </c>
    </row>
    <row r="230" s="14" customFormat="1">
      <c r="A230" s="14"/>
      <c r="B230" s="244"/>
      <c r="C230" s="245"/>
      <c r="D230" s="235" t="s">
        <v>155</v>
      </c>
      <c r="E230" s="246" t="s">
        <v>1</v>
      </c>
      <c r="F230" s="247" t="s">
        <v>245</v>
      </c>
      <c r="G230" s="245"/>
      <c r="H230" s="248">
        <v>6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155</v>
      </c>
      <c r="AU230" s="254" t="s">
        <v>83</v>
      </c>
      <c r="AV230" s="14" t="s">
        <v>83</v>
      </c>
      <c r="AW230" s="14" t="s">
        <v>31</v>
      </c>
      <c r="AX230" s="14" t="s">
        <v>73</v>
      </c>
      <c r="AY230" s="254" t="s">
        <v>147</v>
      </c>
    </row>
    <row r="231" s="15" customFormat="1">
      <c r="A231" s="15"/>
      <c r="B231" s="255"/>
      <c r="C231" s="256"/>
      <c r="D231" s="235" t="s">
        <v>155</v>
      </c>
      <c r="E231" s="257" t="s">
        <v>1</v>
      </c>
      <c r="F231" s="258" t="s">
        <v>158</v>
      </c>
      <c r="G231" s="256"/>
      <c r="H231" s="259">
        <v>6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155</v>
      </c>
      <c r="AU231" s="265" t="s">
        <v>83</v>
      </c>
      <c r="AV231" s="15" t="s">
        <v>154</v>
      </c>
      <c r="AW231" s="15" t="s">
        <v>31</v>
      </c>
      <c r="AX231" s="15" t="s">
        <v>81</v>
      </c>
      <c r="AY231" s="265" t="s">
        <v>147</v>
      </c>
    </row>
    <row r="232" s="2" customFormat="1" ht="24.15" customHeight="1">
      <c r="A232" s="38"/>
      <c r="B232" s="39"/>
      <c r="C232" s="219" t="s">
        <v>246</v>
      </c>
      <c r="D232" s="219" t="s">
        <v>150</v>
      </c>
      <c r="E232" s="220" t="s">
        <v>247</v>
      </c>
      <c r="F232" s="221" t="s">
        <v>248</v>
      </c>
      <c r="G232" s="222" t="s">
        <v>153</v>
      </c>
      <c r="H232" s="223">
        <v>274.80000000000001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38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154</v>
      </c>
      <c r="AT232" s="231" t="s">
        <v>150</v>
      </c>
      <c r="AU232" s="231" t="s">
        <v>83</v>
      </c>
      <c r="AY232" s="17" t="s">
        <v>147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81</v>
      </c>
      <c r="BK232" s="232">
        <f>ROUND(I232*H232,2)</f>
        <v>0</v>
      </c>
      <c r="BL232" s="17" t="s">
        <v>154</v>
      </c>
      <c r="BM232" s="231" t="s">
        <v>249</v>
      </c>
    </row>
    <row r="233" s="13" customFormat="1">
      <c r="A233" s="13"/>
      <c r="B233" s="233"/>
      <c r="C233" s="234"/>
      <c r="D233" s="235" t="s">
        <v>155</v>
      </c>
      <c r="E233" s="236" t="s">
        <v>1</v>
      </c>
      <c r="F233" s="237" t="s">
        <v>250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155</v>
      </c>
      <c r="AU233" s="243" t="s">
        <v>83</v>
      </c>
      <c r="AV233" s="13" t="s">
        <v>81</v>
      </c>
      <c r="AW233" s="13" t="s">
        <v>31</v>
      </c>
      <c r="AX233" s="13" t="s">
        <v>73</v>
      </c>
      <c r="AY233" s="243" t="s">
        <v>147</v>
      </c>
    </row>
    <row r="234" s="14" customFormat="1">
      <c r="A234" s="14"/>
      <c r="B234" s="244"/>
      <c r="C234" s="245"/>
      <c r="D234" s="235" t="s">
        <v>155</v>
      </c>
      <c r="E234" s="246" t="s">
        <v>1</v>
      </c>
      <c r="F234" s="247" t="s">
        <v>251</v>
      </c>
      <c r="G234" s="245"/>
      <c r="H234" s="248">
        <v>68.420000000000002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155</v>
      </c>
      <c r="AU234" s="254" t="s">
        <v>83</v>
      </c>
      <c r="AV234" s="14" t="s">
        <v>83</v>
      </c>
      <c r="AW234" s="14" t="s">
        <v>31</v>
      </c>
      <c r="AX234" s="14" t="s">
        <v>73</v>
      </c>
      <c r="AY234" s="254" t="s">
        <v>147</v>
      </c>
    </row>
    <row r="235" s="13" customFormat="1">
      <c r="A235" s="13"/>
      <c r="B235" s="233"/>
      <c r="C235" s="234"/>
      <c r="D235" s="235" t="s">
        <v>155</v>
      </c>
      <c r="E235" s="236" t="s">
        <v>1</v>
      </c>
      <c r="F235" s="237" t="s">
        <v>174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155</v>
      </c>
      <c r="AU235" s="243" t="s">
        <v>83</v>
      </c>
      <c r="AV235" s="13" t="s">
        <v>81</v>
      </c>
      <c r="AW235" s="13" t="s">
        <v>31</v>
      </c>
      <c r="AX235" s="13" t="s">
        <v>73</v>
      </c>
      <c r="AY235" s="243" t="s">
        <v>147</v>
      </c>
    </row>
    <row r="236" s="14" customFormat="1">
      <c r="A236" s="14"/>
      <c r="B236" s="244"/>
      <c r="C236" s="245"/>
      <c r="D236" s="235" t="s">
        <v>155</v>
      </c>
      <c r="E236" s="246" t="s">
        <v>1</v>
      </c>
      <c r="F236" s="247" t="s">
        <v>252</v>
      </c>
      <c r="G236" s="245"/>
      <c r="H236" s="248">
        <v>40.840000000000003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155</v>
      </c>
      <c r="AU236" s="254" t="s">
        <v>83</v>
      </c>
      <c r="AV236" s="14" t="s">
        <v>83</v>
      </c>
      <c r="AW236" s="14" t="s">
        <v>31</v>
      </c>
      <c r="AX236" s="14" t="s">
        <v>73</v>
      </c>
      <c r="AY236" s="254" t="s">
        <v>147</v>
      </c>
    </row>
    <row r="237" s="13" customFormat="1">
      <c r="A237" s="13"/>
      <c r="B237" s="233"/>
      <c r="C237" s="234"/>
      <c r="D237" s="235" t="s">
        <v>155</v>
      </c>
      <c r="E237" s="236" t="s">
        <v>1</v>
      </c>
      <c r="F237" s="237" t="s">
        <v>156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155</v>
      </c>
      <c r="AU237" s="243" t="s">
        <v>83</v>
      </c>
      <c r="AV237" s="13" t="s">
        <v>81</v>
      </c>
      <c r="AW237" s="13" t="s">
        <v>31</v>
      </c>
      <c r="AX237" s="13" t="s">
        <v>73</v>
      </c>
      <c r="AY237" s="243" t="s">
        <v>147</v>
      </c>
    </row>
    <row r="238" s="14" customFormat="1">
      <c r="A238" s="14"/>
      <c r="B238" s="244"/>
      <c r="C238" s="245"/>
      <c r="D238" s="235" t="s">
        <v>155</v>
      </c>
      <c r="E238" s="246" t="s">
        <v>1</v>
      </c>
      <c r="F238" s="247" t="s">
        <v>253</v>
      </c>
      <c r="G238" s="245"/>
      <c r="H238" s="248">
        <v>165.53999999999999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155</v>
      </c>
      <c r="AU238" s="254" t="s">
        <v>83</v>
      </c>
      <c r="AV238" s="14" t="s">
        <v>83</v>
      </c>
      <c r="AW238" s="14" t="s">
        <v>31</v>
      </c>
      <c r="AX238" s="14" t="s">
        <v>73</v>
      </c>
      <c r="AY238" s="254" t="s">
        <v>147</v>
      </c>
    </row>
    <row r="239" s="15" customFormat="1">
      <c r="A239" s="15"/>
      <c r="B239" s="255"/>
      <c r="C239" s="256"/>
      <c r="D239" s="235" t="s">
        <v>155</v>
      </c>
      <c r="E239" s="257" t="s">
        <v>1</v>
      </c>
      <c r="F239" s="258" t="s">
        <v>158</v>
      </c>
      <c r="G239" s="256"/>
      <c r="H239" s="259">
        <v>274.80000000000001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5" t="s">
        <v>155</v>
      </c>
      <c r="AU239" s="265" t="s">
        <v>83</v>
      </c>
      <c r="AV239" s="15" t="s">
        <v>154</v>
      </c>
      <c r="AW239" s="15" t="s">
        <v>31</v>
      </c>
      <c r="AX239" s="15" t="s">
        <v>81</v>
      </c>
      <c r="AY239" s="265" t="s">
        <v>147</v>
      </c>
    </row>
    <row r="240" s="2" customFormat="1" ht="16.5" customHeight="1">
      <c r="A240" s="38"/>
      <c r="B240" s="39"/>
      <c r="C240" s="219" t="s">
        <v>205</v>
      </c>
      <c r="D240" s="219" t="s">
        <v>150</v>
      </c>
      <c r="E240" s="220" t="s">
        <v>254</v>
      </c>
      <c r="F240" s="221" t="s">
        <v>255</v>
      </c>
      <c r="G240" s="222" t="s">
        <v>216</v>
      </c>
      <c r="H240" s="223">
        <v>7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38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154</v>
      </c>
      <c r="AT240" s="231" t="s">
        <v>150</v>
      </c>
      <c r="AU240" s="231" t="s">
        <v>83</v>
      </c>
      <c r="AY240" s="17" t="s">
        <v>147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81</v>
      </c>
      <c r="BK240" s="232">
        <f>ROUND(I240*H240,2)</f>
        <v>0</v>
      </c>
      <c r="BL240" s="17" t="s">
        <v>154</v>
      </c>
      <c r="BM240" s="231" t="s">
        <v>256</v>
      </c>
    </row>
    <row r="241" s="2" customFormat="1" ht="16.5" customHeight="1">
      <c r="A241" s="38"/>
      <c r="B241" s="39"/>
      <c r="C241" s="266" t="s">
        <v>7</v>
      </c>
      <c r="D241" s="266" t="s">
        <v>219</v>
      </c>
      <c r="E241" s="267" t="s">
        <v>257</v>
      </c>
      <c r="F241" s="268" t="s">
        <v>258</v>
      </c>
      <c r="G241" s="269" t="s">
        <v>216</v>
      </c>
      <c r="H241" s="270">
        <v>7</v>
      </c>
      <c r="I241" s="271"/>
      <c r="J241" s="272">
        <f>ROUND(I241*H241,2)</f>
        <v>0</v>
      </c>
      <c r="K241" s="273"/>
      <c r="L241" s="274"/>
      <c r="M241" s="275" t="s">
        <v>1</v>
      </c>
      <c r="N241" s="276" t="s">
        <v>38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171</v>
      </c>
      <c r="AT241" s="231" t="s">
        <v>219</v>
      </c>
      <c r="AU241" s="231" t="s">
        <v>83</v>
      </c>
      <c r="AY241" s="17" t="s">
        <v>147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81</v>
      </c>
      <c r="BK241" s="232">
        <f>ROUND(I241*H241,2)</f>
        <v>0</v>
      </c>
      <c r="BL241" s="17" t="s">
        <v>154</v>
      </c>
      <c r="BM241" s="231" t="s">
        <v>259</v>
      </c>
    </row>
    <row r="242" s="2" customFormat="1" ht="24.15" customHeight="1">
      <c r="A242" s="38"/>
      <c r="B242" s="39"/>
      <c r="C242" s="219" t="s">
        <v>212</v>
      </c>
      <c r="D242" s="219" t="s">
        <v>150</v>
      </c>
      <c r="E242" s="220" t="s">
        <v>260</v>
      </c>
      <c r="F242" s="221" t="s">
        <v>261</v>
      </c>
      <c r="G242" s="222" t="s">
        <v>211</v>
      </c>
      <c r="H242" s="223">
        <v>1.6200000000000001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38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154</v>
      </c>
      <c r="AT242" s="231" t="s">
        <v>150</v>
      </c>
      <c r="AU242" s="231" t="s">
        <v>83</v>
      </c>
      <c r="AY242" s="17" t="s">
        <v>147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81</v>
      </c>
      <c r="BK242" s="232">
        <f>ROUND(I242*H242,2)</f>
        <v>0</v>
      </c>
      <c r="BL242" s="17" t="s">
        <v>154</v>
      </c>
      <c r="BM242" s="231" t="s">
        <v>262</v>
      </c>
    </row>
    <row r="243" s="13" customFormat="1">
      <c r="A243" s="13"/>
      <c r="B243" s="233"/>
      <c r="C243" s="234"/>
      <c r="D243" s="235" t="s">
        <v>155</v>
      </c>
      <c r="E243" s="236" t="s">
        <v>1</v>
      </c>
      <c r="F243" s="237" t="s">
        <v>263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155</v>
      </c>
      <c r="AU243" s="243" t="s">
        <v>83</v>
      </c>
      <c r="AV243" s="13" t="s">
        <v>81</v>
      </c>
      <c r="AW243" s="13" t="s">
        <v>31</v>
      </c>
      <c r="AX243" s="13" t="s">
        <v>73</v>
      </c>
      <c r="AY243" s="243" t="s">
        <v>147</v>
      </c>
    </row>
    <row r="244" s="14" customFormat="1">
      <c r="A244" s="14"/>
      <c r="B244" s="244"/>
      <c r="C244" s="245"/>
      <c r="D244" s="235" t="s">
        <v>155</v>
      </c>
      <c r="E244" s="246" t="s">
        <v>1</v>
      </c>
      <c r="F244" s="247" t="s">
        <v>264</v>
      </c>
      <c r="G244" s="245"/>
      <c r="H244" s="248">
        <v>1.6200000000000001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155</v>
      </c>
      <c r="AU244" s="254" t="s">
        <v>83</v>
      </c>
      <c r="AV244" s="14" t="s">
        <v>83</v>
      </c>
      <c r="AW244" s="14" t="s">
        <v>31</v>
      </c>
      <c r="AX244" s="14" t="s">
        <v>73</v>
      </c>
      <c r="AY244" s="254" t="s">
        <v>147</v>
      </c>
    </row>
    <row r="245" s="15" customFormat="1">
      <c r="A245" s="15"/>
      <c r="B245" s="255"/>
      <c r="C245" s="256"/>
      <c r="D245" s="235" t="s">
        <v>155</v>
      </c>
      <c r="E245" s="257" t="s">
        <v>1</v>
      </c>
      <c r="F245" s="258" t="s">
        <v>158</v>
      </c>
      <c r="G245" s="256"/>
      <c r="H245" s="259">
        <v>1.6200000000000001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155</v>
      </c>
      <c r="AU245" s="265" t="s">
        <v>83</v>
      </c>
      <c r="AV245" s="15" t="s">
        <v>154</v>
      </c>
      <c r="AW245" s="15" t="s">
        <v>31</v>
      </c>
      <c r="AX245" s="15" t="s">
        <v>81</v>
      </c>
      <c r="AY245" s="265" t="s">
        <v>147</v>
      </c>
    </row>
    <row r="246" s="2" customFormat="1" ht="21.75" customHeight="1">
      <c r="A246" s="38"/>
      <c r="B246" s="39"/>
      <c r="C246" s="219" t="s">
        <v>265</v>
      </c>
      <c r="D246" s="219" t="s">
        <v>150</v>
      </c>
      <c r="E246" s="220" t="s">
        <v>266</v>
      </c>
      <c r="F246" s="221" t="s">
        <v>267</v>
      </c>
      <c r="G246" s="222" t="s">
        <v>153</v>
      </c>
      <c r="H246" s="223">
        <v>218.06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154</v>
      </c>
      <c r="AT246" s="231" t="s">
        <v>150</v>
      </c>
      <c r="AU246" s="231" t="s">
        <v>83</v>
      </c>
      <c r="AY246" s="17" t="s">
        <v>147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154</v>
      </c>
      <c r="BM246" s="231" t="s">
        <v>268</v>
      </c>
    </row>
    <row r="247" s="13" customFormat="1">
      <c r="A247" s="13"/>
      <c r="B247" s="233"/>
      <c r="C247" s="234"/>
      <c r="D247" s="235" t="s">
        <v>155</v>
      </c>
      <c r="E247" s="236" t="s">
        <v>1</v>
      </c>
      <c r="F247" s="237" t="s">
        <v>250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155</v>
      </c>
      <c r="AU247" s="243" t="s">
        <v>83</v>
      </c>
      <c r="AV247" s="13" t="s">
        <v>81</v>
      </c>
      <c r="AW247" s="13" t="s">
        <v>31</v>
      </c>
      <c r="AX247" s="13" t="s">
        <v>73</v>
      </c>
      <c r="AY247" s="243" t="s">
        <v>147</v>
      </c>
    </row>
    <row r="248" s="14" customFormat="1">
      <c r="A248" s="14"/>
      <c r="B248" s="244"/>
      <c r="C248" s="245"/>
      <c r="D248" s="235" t="s">
        <v>155</v>
      </c>
      <c r="E248" s="246" t="s">
        <v>1</v>
      </c>
      <c r="F248" s="247" t="s">
        <v>251</v>
      </c>
      <c r="G248" s="245"/>
      <c r="H248" s="248">
        <v>68.420000000000002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155</v>
      </c>
      <c r="AU248" s="254" t="s">
        <v>83</v>
      </c>
      <c r="AV248" s="14" t="s">
        <v>83</v>
      </c>
      <c r="AW248" s="14" t="s">
        <v>31</v>
      </c>
      <c r="AX248" s="14" t="s">
        <v>73</v>
      </c>
      <c r="AY248" s="254" t="s">
        <v>147</v>
      </c>
    </row>
    <row r="249" s="13" customFormat="1">
      <c r="A249" s="13"/>
      <c r="B249" s="233"/>
      <c r="C249" s="234"/>
      <c r="D249" s="235" t="s">
        <v>155</v>
      </c>
      <c r="E249" s="236" t="s">
        <v>1</v>
      </c>
      <c r="F249" s="237" t="s">
        <v>174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155</v>
      </c>
      <c r="AU249" s="243" t="s">
        <v>83</v>
      </c>
      <c r="AV249" s="13" t="s">
        <v>81</v>
      </c>
      <c r="AW249" s="13" t="s">
        <v>31</v>
      </c>
      <c r="AX249" s="13" t="s">
        <v>73</v>
      </c>
      <c r="AY249" s="243" t="s">
        <v>147</v>
      </c>
    </row>
    <row r="250" s="14" customFormat="1">
      <c r="A250" s="14"/>
      <c r="B250" s="244"/>
      <c r="C250" s="245"/>
      <c r="D250" s="235" t="s">
        <v>155</v>
      </c>
      <c r="E250" s="246" t="s">
        <v>1</v>
      </c>
      <c r="F250" s="247" t="s">
        <v>252</v>
      </c>
      <c r="G250" s="245"/>
      <c r="H250" s="248">
        <v>40.840000000000003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155</v>
      </c>
      <c r="AU250" s="254" t="s">
        <v>83</v>
      </c>
      <c r="AV250" s="14" t="s">
        <v>83</v>
      </c>
      <c r="AW250" s="14" t="s">
        <v>31</v>
      </c>
      <c r="AX250" s="14" t="s">
        <v>73</v>
      </c>
      <c r="AY250" s="254" t="s">
        <v>147</v>
      </c>
    </row>
    <row r="251" s="13" customFormat="1">
      <c r="A251" s="13"/>
      <c r="B251" s="233"/>
      <c r="C251" s="234"/>
      <c r="D251" s="235" t="s">
        <v>155</v>
      </c>
      <c r="E251" s="236" t="s">
        <v>1</v>
      </c>
      <c r="F251" s="237" t="s">
        <v>189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155</v>
      </c>
      <c r="AU251" s="243" t="s">
        <v>83</v>
      </c>
      <c r="AV251" s="13" t="s">
        <v>81</v>
      </c>
      <c r="AW251" s="13" t="s">
        <v>31</v>
      </c>
      <c r="AX251" s="13" t="s">
        <v>73</v>
      </c>
      <c r="AY251" s="243" t="s">
        <v>147</v>
      </c>
    </row>
    <row r="252" s="14" customFormat="1">
      <c r="A252" s="14"/>
      <c r="B252" s="244"/>
      <c r="C252" s="245"/>
      <c r="D252" s="235" t="s">
        <v>155</v>
      </c>
      <c r="E252" s="246" t="s">
        <v>1</v>
      </c>
      <c r="F252" s="247" t="s">
        <v>269</v>
      </c>
      <c r="G252" s="245"/>
      <c r="H252" s="248">
        <v>108.8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155</v>
      </c>
      <c r="AU252" s="254" t="s">
        <v>83</v>
      </c>
      <c r="AV252" s="14" t="s">
        <v>83</v>
      </c>
      <c r="AW252" s="14" t="s">
        <v>31</v>
      </c>
      <c r="AX252" s="14" t="s">
        <v>73</v>
      </c>
      <c r="AY252" s="254" t="s">
        <v>147</v>
      </c>
    </row>
    <row r="253" s="15" customFormat="1">
      <c r="A253" s="15"/>
      <c r="B253" s="255"/>
      <c r="C253" s="256"/>
      <c r="D253" s="235" t="s">
        <v>155</v>
      </c>
      <c r="E253" s="257" t="s">
        <v>1</v>
      </c>
      <c r="F253" s="258" t="s">
        <v>158</v>
      </c>
      <c r="G253" s="256"/>
      <c r="H253" s="259">
        <v>218.06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155</v>
      </c>
      <c r="AU253" s="265" t="s">
        <v>83</v>
      </c>
      <c r="AV253" s="15" t="s">
        <v>154</v>
      </c>
      <c r="AW253" s="15" t="s">
        <v>31</v>
      </c>
      <c r="AX253" s="15" t="s">
        <v>81</v>
      </c>
      <c r="AY253" s="265" t="s">
        <v>147</v>
      </c>
    </row>
    <row r="254" s="2" customFormat="1" ht="24.15" customHeight="1">
      <c r="A254" s="38"/>
      <c r="B254" s="39"/>
      <c r="C254" s="219" t="s">
        <v>217</v>
      </c>
      <c r="D254" s="219" t="s">
        <v>150</v>
      </c>
      <c r="E254" s="220" t="s">
        <v>270</v>
      </c>
      <c r="F254" s="221" t="s">
        <v>271</v>
      </c>
      <c r="G254" s="222" t="s">
        <v>153</v>
      </c>
      <c r="H254" s="223">
        <v>1090.3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38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154</v>
      </c>
      <c r="AT254" s="231" t="s">
        <v>150</v>
      </c>
      <c r="AU254" s="231" t="s">
        <v>83</v>
      </c>
      <c r="AY254" s="17" t="s">
        <v>147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81</v>
      </c>
      <c r="BK254" s="232">
        <f>ROUND(I254*H254,2)</f>
        <v>0</v>
      </c>
      <c r="BL254" s="17" t="s">
        <v>154</v>
      </c>
      <c r="BM254" s="231" t="s">
        <v>272</v>
      </c>
    </row>
    <row r="255" s="13" customFormat="1">
      <c r="A255" s="13"/>
      <c r="B255" s="233"/>
      <c r="C255" s="234"/>
      <c r="D255" s="235" t="s">
        <v>155</v>
      </c>
      <c r="E255" s="236" t="s">
        <v>1</v>
      </c>
      <c r="F255" s="237" t="s">
        <v>250</v>
      </c>
      <c r="G255" s="234"/>
      <c r="H255" s="236" t="s">
        <v>1</v>
      </c>
      <c r="I255" s="238"/>
      <c r="J255" s="234"/>
      <c r="K255" s="234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155</v>
      </c>
      <c r="AU255" s="243" t="s">
        <v>83</v>
      </c>
      <c r="AV255" s="13" t="s">
        <v>81</v>
      </c>
      <c r="AW255" s="13" t="s">
        <v>31</v>
      </c>
      <c r="AX255" s="13" t="s">
        <v>73</v>
      </c>
      <c r="AY255" s="243" t="s">
        <v>147</v>
      </c>
    </row>
    <row r="256" s="14" customFormat="1">
      <c r="A256" s="14"/>
      <c r="B256" s="244"/>
      <c r="C256" s="245"/>
      <c r="D256" s="235" t="s">
        <v>155</v>
      </c>
      <c r="E256" s="246" t="s">
        <v>1</v>
      </c>
      <c r="F256" s="247" t="s">
        <v>251</v>
      </c>
      <c r="G256" s="245"/>
      <c r="H256" s="248">
        <v>68.420000000000002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155</v>
      </c>
      <c r="AU256" s="254" t="s">
        <v>83</v>
      </c>
      <c r="AV256" s="14" t="s">
        <v>83</v>
      </c>
      <c r="AW256" s="14" t="s">
        <v>31</v>
      </c>
      <c r="AX256" s="14" t="s">
        <v>73</v>
      </c>
      <c r="AY256" s="254" t="s">
        <v>147</v>
      </c>
    </row>
    <row r="257" s="13" customFormat="1">
      <c r="A257" s="13"/>
      <c r="B257" s="233"/>
      <c r="C257" s="234"/>
      <c r="D257" s="235" t="s">
        <v>155</v>
      </c>
      <c r="E257" s="236" t="s">
        <v>1</v>
      </c>
      <c r="F257" s="237" t="s">
        <v>174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155</v>
      </c>
      <c r="AU257" s="243" t="s">
        <v>83</v>
      </c>
      <c r="AV257" s="13" t="s">
        <v>81</v>
      </c>
      <c r="AW257" s="13" t="s">
        <v>31</v>
      </c>
      <c r="AX257" s="13" t="s">
        <v>73</v>
      </c>
      <c r="AY257" s="243" t="s">
        <v>147</v>
      </c>
    </row>
    <row r="258" s="14" customFormat="1">
      <c r="A258" s="14"/>
      <c r="B258" s="244"/>
      <c r="C258" s="245"/>
      <c r="D258" s="235" t="s">
        <v>155</v>
      </c>
      <c r="E258" s="246" t="s">
        <v>1</v>
      </c>
      <c r="F258" s="247" t="s">
        <v>252</v>
      </c>
      <c r="G258" s="245"/>
      <c r="H258" s="248">
        <v>40.840000000000003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155</v>
      </c>
      <c r="AU258" s="254" t="s">
        <v>83</v>
      </c>
      <c r="AV258" s="14" t="s">
        <v>83</v>
      </c>
      <c r="AW258" s="14" t="s">
        <v>31</v>
      </c>
      <c r="AX258" s="14" t="s">
        <v>73</v>
      </c>
      <c r="AY258" s="254" t="s">
        <v>147</v>
      </c>
    </row>
    <row r="259" s="13" customFormat="1">
      <c r="A259" s="13"/>
      <c r="B259" s="233"/>
      <c r="C259" s="234"/>
      <c r="D259" s="235" t="s">
        <v>155</v>
      </c>
      <c r="E259" s="236" t="s">
        <v>1</v>
      </c>
      <c r="F259" s="237" t="s">
        <v>189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155</v>
      </c>
      <c r="AU259" s="243" t="s">
        <v>83</v>
      </c>
      <c r="AV259" s="13" t="s">
        <v>81</v>
      </c>
      <c r="AW259" s="13" t="s">
        <v>31</v>
      </c>
      <c r="AX259" s="13" t="s">
        <v>73</v>
      </c>
      <c r="AY259" s="243" t="s">
        <v>147</v>
      </c>
    </row>
    <row r="260" s="14" customFormat="1">
      <c r="A260" s="14"/>
      <c r="B260" s="244"/>
      <c r="C260" s="245"/>
      <c r="D260" s="235" t="s">
        <v>155</v>
      </c>
      <c r="E260" s="246" t="s">
        <v>1</v>
      </c>
      <c r="F260" s="247" t="s">
        <v>269</v>
      </c>
      <c r="G260" s="245"/>
      <c r="H260" s="248">
        <v>108.8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155</v>
      </c>
      <c r="AU260" s="254" t="s">
        <v>83</v>
      </c>
      <c r="AV260" s="14" t="s">
        <v>83</v>
      </c>
      <c r="AW260" s="14" t="s">
        <v>31</v>
      </c>
      <c r="AX260" s="14" t="s">
        <v>73</v>
      </c>
      <c r="AY260" s="254" t="s">
        <v>147</v>
      </c>
    </row>
    <row r="261" s="15" customFormat="1">
      <c r="A261" s="15"/>
      <c r="B261" s="255"/>
      <c r="C261" s="256"/>
      <c r="D261" s="235" t="s">
        <v>155</v>
      </c>
      <c r="E261" s="257" t="s">
        <v>1</v>
      </c>
      <c r="F261" s="258" t="s">
        <v>158</v>
      </c>
      <c r="G261" s="256"/>
      <c r="H261" s="259">
        <v>218.06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155</v>
      </c>
      <c r="AU261" s="265" t="s">
        <v>83</v>
      </c>
      <c r="AV261" s="15" t="s">
        <v>154</v>
      </c>
      <c r="AW261" s="15" t="s">
        <v>31</v>
      </c>
      <c r="AX261" s="15" t="s">
        <v>73</v>
      </c>
      <c r="AY261" s="265" t="s">
        <v>147</v>
      </c>
    </row>
    <row r="262" s="14" customFormat="1">
      <c r="A262" s="14"/>
      <c r="B262" s="244"/>
      <c r="C262" s="245"/>
      <c r="D262" s="235" t="s">
        <v>155</v>
      </c>
      <c r="E262" s="246" t="s">
        <v>1</v>
      </c>
      <c r="F262" s="247" t="s">
        <v>273</v>
      </c>
      <c r="G262" s="245"/>
      <c r="H262" s="248">
        <v>1090.3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155</v>
      </c>
      <c r="AU262" s="254" t="s">
        <v>83</v>
      </c>
      <c r="AV262" s="14" t="s">
        <v>83</v>
      </c>
      <c r="AW262" s="14" t="s">
        <v>31</v>
      </c>
      <c r="AX262" s="14" t="s">
        <v>73</v>
      </c>
      <c r="AY262" s="254" t="s">
        <v>147</v>
      </c>
    </row>
    <row r="263" s="15" customFormat="1">
      <c r="A263" s="15"/>
      <c r="B263" s="255"/>
      <c r="C263" s="256"/>
      <c r="D263" s="235" t="s">
        <v>155</v>
      </c>
      <c r="E263" s="257" t="s">
        <v>1</v>
      </c>
      <c r="F263" s="258" t="s">
        <v>158</v>
      </c>
      <c r="G263" s="256"/>
      <c r="H263" s="259">
        <v>1090.3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155</v>
      </c>
      <c r="AU263" s="265" t="s">
        <v>83</v>
      </c>
      <c r="AV263" s="15" t="s">
        <v>154</v>
      </c>
      <c r="AW263" s="15" t="s">
        <v>31</v>
      </c>
      <c r="AX263" s="15" t="s">
        <v>81</v>
      </c>
      <c r="AY263" s="265" t="s">
        <v>147</v>
      </c>
    </row>
    <row r="264" s="2" customFormat="1" ht="21.75" customHeight="1">
      <c r="A264" s="38"/>
      <c r="B264" s="39"/>
      <c r="C264" s="219" t="s">
        <v>274</v>
      </c>
      <c r="D264" s="219" t="s">
        <v>150</v>
      </c>
      <c r="E264" s="220" t="s">
        <v>275</v>
      </c>
      <c r="F264" s="221" t="s">
        <v>276</v>
      </c>
      <c r="G264" s="222" t="s">
        <v>153</v>
      </c>
      <c r="H264" s="223">
        <v>1.8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38</v>
      </c>
      <c r="O264" s="91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154</v>
      </c>
      <c r="AT264" s="231" t="s">
        <v>150</v>
      </c>
      <c r="AU264" s="231" t="s">
        <v>83</v>
      </c>
      <c r="AY264" s="17" t="s">
        <v>147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81</v>
      </c>
      <c r="BK264" s="232">
        <f>ROUND(I264*H264,2)</f>
        <v>0</v>
      </c>
      <c r="BL264" s="17" t="s">
        <v>154</v>
      </c>
      <c r="BM264" s="231" t="s">
        <v>277</v>
      </c>
    </row>
    <row r="265" s="13" customFormat="1">
      <c r="A265" s="13"/>
      <c r="B265" s="233"/>
      <c r="C265" s="234"/>
      <c r="D265" s="235" t="s">
        <v>155</v>
      </c>
      <c r="E265" s="236" t="s">
        <v>1</v>
      </c>
      <c r="F265" s="237" t="s">
        <v>156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155</v>
      </c>
      <c r="AU265" s="243" t="s">
        <v>83</v>
      </c>
      <c r="AV265" s="13" t="s">
        <v>81</v>
      </c>
      <c r="AW265" s="13" t="s">
        <v>31</v>
      </c>
      <c r="AX265" s="13" t="s">
        <v>73</v>
      </c>
      <c r="AY265" s="243" t="s">
        <v>147</v>
      </c>
    </row>
    <row r="266" s="14" customFormat="1">
      <c r="A266" s="14"/>
      <c r="B266" s="244"/>
      <c r="C266" s="245"/>
      <c r="D266" s="235" t="s">
        <v>155</v>
      </c>
      <c r="E266" s="246" t="s">
        <v>1</v>
      </c>
      <c r="F266" s="247" t="s">
        <v>278</v>
      </c>
      <c r="G266" s="245"/>
      <c r="H266" s="248">
        <v>1.8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155</v>
      </c>
      <c r="AU266" s="254" t="s">
        <v>83</v>
      </c>
      <c r="AV266" s="14" t="s">
        <v>83</v>
      </c>
      <c r="AW266" s="14" t="s">
        <v>31</v>
      </c>
      <c r="AX266" s="14" t="s">
        <v>73</v>
      </c>
      <c r="AY266" s="254" t="s">
        <v>147</v>
      </c>
    </row>
    <row r="267" s="15" customFormat="1">
      <c r="A267" s="15"/>
      <c r="B267" s="255"/>
      <c r="C267" s="256"/>
      <c r="D267" s="235" t="s">
        <v>155</v>
      </c>
      <c r="E267" s="257" t="s">
        <v>1</v>
      </c>
      <c r="F267" s="258" t="s">
        <v>158</v>
      </c>
      <c r="G267" s="256"/>
      <c r="H267" s="259">
        <v>1.8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155</v>
      </c>
      <c r="AU267" s="265" t="s">
        <v>83</v>
      </c>
      <c r="AV267" s="15" t="s">
        <v>154</v>
      </c>
      <c r="AW267" s="15" t="s">
        <v>31</v>
      </c>
      <c r="AX267" s="15" t="s">
        <v>81</v>
      </c>
      <c r="AY267" s="265" t="s">
        <v>147</v>
      </c>
    </row>
    <row r="268" s="2" customFormat="1" ht="21.75" customHeight="1">
      <c r="A268" s="38"/>
      <c r="B268" s="39"/>
      <c r="C268" s="219" t="s">
        <v>222</v>
      </c>
      <c r="D268" s="219" t="s">
        <v>150</v>
      </c>
      <c r="E268" s="220" t="s">
        <v>279</v>
      </c>
      <c r="F268" s="221" t="s">
        <v>280</v>
      </c>
      <c r="G268" s="222" t="s">
        <v>153</v>
      </c>
      <c r="H268" s="223">
        <v>2.5</v>
      </c>
      <c r="I268" s="224"/>
      <c r="J268" s="225">
        <f>ROUND(I268*H268,2)</f>
        <v>0</v>
      </c>
      <c r="K268" s="226"/>
      <c r="L268" s="44"/>
      <c r="M268" s="227" t="s">
        <v>1</v>
      </c>
      <c r="N268" s="228" t="s">
        <v>38</v>
      </c>
      <c r="O268" s="91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1" t="s">
        <v>154</v>
      </c>
      <c r="AT268" s="231" t="s">
        <v>150</v>
      </c>
      <c r="AU268" s="231" t="s">
        <v>83</v>
      </c>
      <c r="AY268" s="17" t="s">
        <v>147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7" t="s">
        <v>81</v>
      </c>
      <c r="BK268" s="232">
        <f>ROUND(I268*H268,2)</f>
        <v>0</v>
      </c>
      <c r="BL268" s="17" t="s">
        <v>154</v>
      </c>
      <c r="BM268" s="231" t="s">
        <v>281</v>
      </c>
    </row>
    <row r="269" s="13" customFormat="1">
      <c r="A269" s="13"/>
      <c r="B269" s="233"/>
      <c r="C269" s="234"/>
      <c r="D269" s="235" t="s">
        <v>155</v>
      </c>
      <c r="E269" s="236" t="s">
        <v>1</v>
      </c>
      <c r="F269" s="237" t="s">
        <v>156</v>
      </c>
      <c r="G269" s="234"/>
      <c r="H269" s="236" t="s">
        <v>1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155</v>
      </c>
      <c r="AU269" s="243" t="s">
        <v>83</v>
      </c>
      <c r="AV269" s="13" t="s">
        <v>81</v>
      </c>
      <c r="AW269" s="13" t="s">
        <v>31</v>
      </c>
      <c r="AX269" s="13" t="s">
        <v>73</v>
      </c>
      <c r="AY269" s="243" t="s">
        <v>147</v>
      </c>
    </row>
    <row r="270" s="14" customFormat="1">
      <c r="A270" s="14"/>
      <c r="B270" s="244"/>
      <c r="C270" s="245"/>
      <c r="D270" s="235" t="s">
        <v>155</v>
      </c>
      <c r="E270" s="246" t="s">
        <v>1</v>
      </c>
      <c r="F270" s="247" t="s">
        <v>282</v>
      </c>
      <c r="G270" s="245"/>
      <c r="H270" s="248">
        <v>2.5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155</v>
      </c>
      <c r="AU270" s="254" t="s">
        <v>83</v>
      </c>
      <c r="AV270" s="14" t="s">
        <v>83</v>
      </c>
      <c r="AW270" s="14" t="s">
        <v>31</v>
      </c>
      <c r="AX270" s="14" t="s">
        <v>73</v>
      </c>
      <c r="AY270" s="254" t="s">
        <v>147</v>
      </c>
    </row>
    <row r="271" s="15" customFormat="1">
      <c r="A271" s="15"/>
      <c r="B271" s="255"/>
      <c r="C271" s="256"/>
      <c r="D271" s="235" t="s">
        <v>155</v>
      </c>
      <c r="E271" s="257" t="s">
        <v>1</v>
      </c>
      <c r="F271" s="258" t="s">
        <v>158</v>
      </c>
      <c r="G271" s="256"/>
      <c r="H271" s="259">
        <v>2.5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155</v>
      </c>
      <c r="AU271" s="265" t="s">
        <v>83</v>
      </c>
      <c r="AV271" s="15" t="s">
        <v>154</v>
      </c>
      <c r="AW271" s="15" t="s">
        <v>31</v>
      </c>
      <c r="AX271" s="15" t="s">
        <v>81</v>
      </c>
      <c r="AY271" s="265" t="s">
        <v>147</v>
      </c>
    </row>
    <row r="272" s="2" customFormat="1" ht="24.15" customHeight="1">
      <c r="A272" s="38"/>
      <c r="B272" s="39"/>
      <c r="C272" s="219" t="s">
        <v>283</v>
      </c>
      <c r="D272" s="219" t="s">
        <v>150</v>
      </c>
      <c r="E272" s="220" t="s">
        <v>284</v>
      </c>
      <c r="F272" s="221" t="s">
        <v>285</v>
      </c>
      <c r="G272" s="222" t="s">
        <v>153</v>
      </c>
      <c r="H272" s="223">
        <v>0.69999999999999996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38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154</v>
      </c>
      <c r="AT272" s="231" t="s">
        <v>150</v>
      </c>
      <c r="AU272" s="231" t="s">
        <v>83</v>
      </c>
      <c r="AY272" s="17" t="s">
        <v>147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81</v>
      </c>
      <c r="BK272" s="232">
        <f>ROUND(I272*H272,2)</f>
        <v>0</v>
      </c>
      <c r="BL272" s="17" t="s">
        <v>154</v>
      </c>
      <c r="BM272" s="231" t="s">
        <v>286</v>
      </c>
    </row>
    <row r="273" s="13" customFormat="1">
      <c r="A273" s="13"/>
      <c r="B273" s="233"/>
      <c r="C273" s="234"/>
      <c r="D273" s="235" t="s">
        <v>155</v>
      </c>
      <c r="E273" s="236" t="s">
        <v>1</v>
      </c>
      <c r="F273" s="237" t="s">
        <v>287</v>
      </c>
      <c r="G273" s="234"/>
      <c r="H273" s="236" t="s">
        <v>1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155</v>
      </c>
      <c r="AU273" s="243" t="s">
        <v>83</v>
      </c>
      <c r="AV273" s="13" t="s">
        <v>81</v>
      </c>
      <c r="AW273" s="13" t="s">
        <v>31</v>
      </c>
      <c r="AX273" s="13" t="s">
        <v>73</v>
      </c>
      <c r="AY273" s="243" t="s">
        <v>147</v>
      </c>
    </row>
    <row r="274" s="14" customFormat="1">
      <c r="A274" s="14"/>
      <c r="B274" s="244"/>
      <c r="C274" s="245"/>
      <c r="D274" s="235" t="s">
        <v>155</v>
      </c>
      <c r="E274" s="246" t="s">
        <v>1</v>
      </c>
      <c r="F274" s="247" t="s">
        <v>288</v>
      </c>
      <c r="G274" s="245"/>
      <c r="H274" s="248">
        <v>0.69999999999999996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155</v>
      </c>
      <c r="AU274" s="254" t="s">
        <v>83</v>
      </c>
      <c r="AV274" s="14" t="s">
        <v>83</v>
      </c>
      <c r="AW274" s="14" t="s">
        <v>31</v>
      </c>
      <c r="AX274" s="14" t="s">
        <v>73</v>
      </c>
      <c r="AY274" s="254" t="s">
        <v>147</v>
      </c>
    </row>
    <row r="275" s="15" customFormat="1">
      <c r="A275" s="15"/>
      <c r="B275" s="255"/>
      <c r="C275" s="256"/>
      <c r="D275" s="235" t="s">
        <v>155</v>
      </c>
      <c r="E275" s="257" t="s">
        <v>1</v>
      </c>
      <c r="F275" s="258" t="s">
        <v>158</v>
      </c>
      <c r="G275" s="256"/>
      <c r="H275" s="259">
        <v>0.69999999999999996</v>
      </c>
      <c r="I275" s="260"/>
      <c r="J275" s="256"/>
      <c r="K275" s="256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155</v>
      </c>
      <c r="AU275" s="265" t="s">
        <v>83</v>
      </c>
      <c r="AV275" s="15" t="s">
        <v>154</v>
      </c>
      <c r="AW275" s="15" t="s">
        <v>31</v>
      </c>
      <c r="AX275" s="15" t="s">
        <v>81</v>
      </c>
      <c r="AY275" s="265" t="s">
        <v>147</v>
      </c>
    </row>
    <row r="276" s="2" customFormat="1" ht="24.15" customHeight="1">
      <c r="A276" s="38"/>
      <c r="B276" s="39"/>
      <c r="C276" s="219" t="s">
        <v>225</v>
      </c>
      <c r="D276" s="219" t="s">
        <v>150</v>
      </c>
      <c r="E276" s="220" t="s">
        <v>289</v>
      </c>
      <c r="F276" s="221" t="s">
        <v>290</v>
      </c>
      <c r="G276" s="222" t="s">
        <v>165</v>
      </c>
      <c r="H276" s="223">
        <v>1.5</v>
      </c>
      <c r="I276" s="224"/>
      <c r="J276" s="225">
        <f>ROUND(I276*H276,2)</f>
        <v>0</v>
      </c>
      <c r="K276" s="226"/>
      <c r="L276" s="44"/>
      <c r="M276" s="227" t="s">
        <v>1</v>
      </c>
      <c r="N276" s="228" t="s">
        <v>38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154</v>
      </c>
      <c r="AT276" s="231" t="s">
        <v>150</v>
      </c>
      <c r="AU276" s="231" t="s">
        <v>83</v>
      </c>
      <c r="AY276" s="17" t="s">
        <v>147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81</v>
      </c>
      <c r="BK276" s="232">
        <f>ROUND(I276*H276,2)</f>
        <v>0</v>
      </c>
      <c r="BL276" s="17" t="s">
        <v>154</v>
      </c>
      <c r="BM276" s="231" t="s">
        <v>291</v>
      </c>
    </row>
    <row r="277" s="13" customFormat="1">
      <c r="A277" s="13"/>
      <c r="B277" s="233"/>
      <c r="C277" s="234"/>
      <c r="D277" s="235" t="s">
        <v>155</v>
      </c>
      <c r="E277" s="236" t="s">
        <v>1</v>
      </c>
      <c r="F277" s="237" t="s">
        <v>167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155</v>
      </c>
      <c r="AU277" s="243" t="s">
        <v>83</v>
      </c>
      <c r="AV277" s="13" t="s">
        <v>81</v>
      </c>
      <c r="AW277" s="13" t="s">
        <v>31</v>
      </c>
      <c r="AX277" s="13" t="s">
        <v>73</v>
      </c>
      <c r="AY277" s="243" t="s">
        <v>147</v>
      </c>
    </row>
    <row r="278" s="14" customFormat="1">
      <c r="A278" s="14"/>
      <c r="B278" s="244"/>
      <c r="C278" s="245"/>
      <c r="D278" s="235" t="s">
        <v>155</v>
      </c>
      <c r="E278" s="246" t="s">
        <v>1</v>
      </c>
      <c r="F278" s="247" t="s">
        <v>292</v>
      </c>
      <c r="G278" s="245"/>
      <c r="H278" s="248">
        <v>1.5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155</v>
      </c>
      <c r="AU278" s="254" t="s">
        <v>83</v>
      </c>
      <c r="AV278" s="14" t="s">
        <v>83</v>
      </c>
      <c r="AW278" s="14" t="s">
        <v>31</v>
      </c>
      <c r="AX278" s="14" t="s">
        <v>73</v>
      </c>
      <c r="AY278" s="254" t="s">
        <v>147</v>
      </c>
    </row>
    <row r="279" s="15" customFormat="1">
      <c r="A279" s="15"/>
      <c r="B279" s="255"/>
      <c r="C279" s="256"/>
      <c r="D279" s="235" t="s">
        <v>155</v>
      </c>
      <c r="E279" s="257" t="s">
        <v>1</v>
      </c>
      <c r="F279" s="258" t="s">
        <v>158</v>
      </c>
      <c r="G279" s="256"/>
      <c r="H279" s="259">
        <v>1.5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155</v>
      </c>
      <c r="AU279" s="265" t="s">
        <v>83</v>
      </c>
      <c r="AV279" s="15" t="s">
        <v>154</v>
      </c>
      <c r="AW279" s="15" t="s">
        <v>31</v>
      </c>
      <c r="AX279" s="15" t="s">
        <v>81</v>
      </c>
      <c r="AY279" s="265" t="s">
        <v>147</v>
      </c>
    </row>
    <row r="280" s="2" customFormat="1" ht="16.5" customHeight="1">
      <c r="A280" s="38"/>
      <c r="B280" s="39"/>
      <c r="C280" s="219" t="s">
        <v>293</v>
      </c>
      <c r="D280" s="219" t="s">
        <v>150</v>
      </c>
      <c r="E280" s="220" t="s">
        <v>294</v>
      </c>
      <c r="F280" s="221" t="s">
        <v>295</v>
      </c>
      <c r="G280" s="222" t="s">
        <v>296</v>
      </c>
      <c r="H280" s="223">
        <v>60</v>
      </c>
      <c r="I280" s="224"/>
      <c r="J280" s="225">
        <f>ROUND(I280*H280,2)</f>
        <v>0</v>
      </c>
      <c r="K280" s="226"/>
      <c r="L280" s="44"/>
      <c r="M280" s="227" t="s">
        <v>1</v>
      </c>
      <c r="N280" s="228" t="s">
        <v>38</v>
      </c>
      <c r="O280" s="91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1" t="s">
        <v>154</v>
      </c>
      <c r="AT280" s="231" t="s">
        <v>150</v>
      </c>
      <c r="AU280" s="231" t="s">
        <v>83</v>
      </c>
      <c r="AY280" s="17" t="s">
        <v>147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7" t="s">
        <v>81</v>
      </c>
      <c r="BK280" s="232">
        <f>ROUND(I280*H280,2)</f>
        <v>0</v>
      </c>
      <c r="BL280" s="17" t="s">
        <v>154</v>
      </c>
      <c r="BM280" s="231" t="s">
        <v>297</v>
      </c>
    </row>
    <row r="281" s="12" customFormat="1" ht="22.8" customHeight="1">
      <c r="A281" s="12"/>
      <c r="B281" s="203"/>
      <c r="C281" s="204"/>
      <c r="D281" s="205" t="s">
        <v>72</v>
      </c>
      <c r="E281" s="217" t="s">
        <v>298</v>
      </c>
      <c r="F281" s="217" t="s">
        <v>299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SUM(P282:P289)</f>
        <v>0</v>
      </c>
      <c r="Q281" s="211"/>
      <c r="R281" s="212">
        <f>SUM(R282:R289)</f>
        <v>0</v>
      </c>
      <c r="S281" s="211"/>
      <c r="T281" s="213">
        <f>SUM(T282:T289)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81</v>
      </c>
      <c r="AT281" s="215" t="s">
        <v>72</v>
      </c>
      <c r="AU281" s="215" t="s">
        <v>81</v>
      </c>
      <c r="AY281" s="214" t="s">
        <v>147</v>
      </c>
      <c r="BK281" s="216">
        <f>SUM(BK282:BK289)</f>
        <v>0</v>
      </c>
    </row>
    <row r="282" s="2" customFormat="1" ht="16.5" customHeight="1">
      <c r="A282" s="38"/>
      <c r="B282" s="39"/>
      <c r="C282" s="219" t="s">
        <v>230</v>
      </c>
      <c r="D282" s="219" t="s">
        <v>150</v>
      </c>
      <c r="E282" s="220" t="s">
        <v>300</v>
      </c>
      <c r="F282" s="221" t="s">
        <v>301</v>
      </c>
      <c r="G282" s="222" t="s">
        <v>302</v>
      </c>
      <c r="H282" s="223">
        <v>26.664999999999999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38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154</v>
      </c>
      <c r="AT282" s="231" t="s">
        <v>150</v>
      </c>
      <c r="AU282" s="231" t="s">
        <v>83</v>
      </c>
      <c r="AY282" s="17" t="s">
        <v>147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81</v>
      </c>
      <c r="BK282" s="232">
        <f>ROUND(I282*H282,2)</f>
        <v>0</v>
      </c>
      <c r="BL282" s="17" t="s">
        <v>154</v>
      </c>
      <c r="BM282" s="231" t="s">
        <v>303</v>
      </c>
    </row>
    <row r="283" s="2" customFormat="1" ht="33" customHeight="1">
      <c r="A283" s="38"/>
      <c r="B283" s="39"/>
      <c r="C283" s="219" t="s">
        <v>304</v>
      </c>
      <c r="D283" s="219" t="s">
        <v>150</v>
      </c>
      <c r="E283" s="220" t="s">
        <v>305</v>
      </c>
      <c r="F283" s="221" t="s">
        <v>306</v>
      </c>
      <c r="G283" s="222" t="s">
        <v>302</v>
      </c>
      <c r="H283" s="223">
        <v>26.664999999999999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38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154</v>
      </c>
      <c r="AT283" s="231" t="s">
        <v>150</v>
      </c>
      <c r="AU283" s="231" t="s">
        <v>83</v>
      </c>
      <c r="AY283" s="17" t="s">
        <v>147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81</v>
      </c>
      <c r="BK283" s="232">
        <f>ROUND(I283*H283,2)</f>
        <v>0</v>
      </c>
      <c r="BL283" s="17" t="s">
        <v>154</v>
      </c>
      <c r="BM283" s="231" t="s">
        <v>307</v>
      </c>
    </row>
    <row r="284" s="2" customFormat="1" ht="24.15" customHeight="1">
      <c r="A284" s="38"/>
      <c r="B284" s="39"/>
      <c r="C284" s="219" t="s">
        <v>234</v>
      </c>
      <c r="D284" s="219" t="s">
        <v>150</v>
      </c>
      <c r="E284" s="220" t="s">
        <v>308</v>
      </c>
      <c r="F284" s="221" t="s">
        <v>309</v>
      </c>
      <c r="G284" s="222" t="s">
        <v>302</v>
      </c>
      <c r="H284" s="223">
        <v>26.664999999999999</v>
      </c>
      <c r="I284" s="224"/>
      <c r="J284" s="225">
        <f>ROUND(I284*H284,2)</f>
        <v>0</v>
      </c>
      <c r="K284" s="226"/>
      <c r="L284" s="44"/>
      <c r="M284" s="227" t="s">
        <v>1</v>
      </c>
      <c r="N284" s="228" t="s">
        <v>38</v>
      </c>
      <c r="O284" s="91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1" t="s">
        <v>154</v>
      </c>
      <c r="AT284" s="231" t="s">
        <v>150</v>
      </c>
      <c r="AU284" s="231" t="s">
        <v>83</v>
      </c>
      <c r="AY284" s="17" t="s">
        <v>147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7" t="s">
        <v>81</v>
      </c>
      <c r="BK284" s="232">
        <f>ROUND(I284*H284,2)</f>
        <v>0</v>
      </c>
      <c r="BL284" s="17" t="s">
        <v>154</v>
      </c>
      <c r="BM284" s="231" t="s">
        <v>310</v>
      </c>
    </row>
    <row r="285" s="2" customFormat="1" ht="24.15" customHeight="1">
      <c r="A285" s="38"/>
      <c r="B285" s="39"/>
      <c r="C285" s="219" t="s">
        <v>311</v>
      </c>
      <c r="D285" s="219" t="s">
        <v>150</v>
      </c>
      <c r="E285" s="220" t="s">
        <v>312</v>
      </c>
      <c r="F285" s="221" t="s">
        <v>313</v>
      </c>
      <c r="G285" s="222" t="s">
        <v>302</v>
      </c>
      <c r="H285" s="223">
        <v>319.98000000000002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38</v>
      </c>
      <c r="O285" s="91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154</v>
      </c>
      <c r="AT285" s="231" t="s">
        <v>150</v>
      </c>
      <c r="AU285" s="231" t="s">
        <v>83</v>
      </c>
      <c r="AY285" s="17" t="s">
        <v>147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81</v>
      </c>
      <c r="BK285" s="232">
        <f>ROUND(I285*H285,2)</f>
        <v>0</v>
      </c>
      <c r="BL285" s="17" t="s">
        <v>154</v>
      </c>
      <c r="BM285" s="231" t="s">
        <v>314</v>
      </c>
    </row>
    <row r="286" s="14" customFormat="1">
      <c r="A286" s="14"/>
      <c r="B286" s="244"/>
      <c r="C286" s="245"/>
      <c r="D286" s="235" t="s">
        <v>155</v>
      </c>
      <c r="E286" s="246" t="s">
        <v>1</v>
      </c>
      <c r="F286" s="247" t="s">
        <v>315</v>
      </c>
      <c r="G286" s="245"/>
      <c r="H286" s="248">
        <v>319.98000000000002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155</v>
      </c>
      <c r="AU286" s="254" t="s">
        <v>83</v>
      </c>
      <c r="AV286" s="14" t="s">
        <v>83</v>
      </c>
      <c r="AW286" s="14" t="s">
        <v>31</v>
      </c>
      <c r="AX286" s="14" t="s">
        <v>73</v>
      </c>
      <c r="AY286" s="254" t="s">
        <v>147</v>
      </c>
    </row>
    <row r="287" s="15" customFormat="1">
      <c r="A287" s="15"/>
      <c r="B287" s="255"/>
      <c r="C287" s="256"/>
      <c r="D287" s="235" t="s">
        <v>155</v>
      </c>
      <c r="E287" s="257" t="s">
        <v>1</v>
      </c>
      <c r="F287" s="258" t="s">
        <v>158</v>
      </c>
      <c r="G287" s="256"/>
      <c r="H287" s="259">
        <v>319.98000000000002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155</v>
      </c>
      <c r="AU287" s="265" t="s">
        <v>83</v>
      </c>
      <c r="AV287" s="15" t="s">
        <v>154</v>
      </c>
      <c r="AW287" s="15" t="s">
        <v>31</v>
      </c>
      <c r="AX287" s="15" t="s">
        <v>81</v>
      </c>
      <c r="AY287" s="265" t="s">
        <v>147</v>
      </c>
    </row>
    <row r="288" s="2" customFormat="1" ht="49.05" customHeight="1">
      <c r="A288" s="38"/>
      <c r="B288" s="39"/>
      <c r="C288" s="219" t="s">
        <v>238</v>
      </c>
      <c r="D288" s="219" t="s">
        <v>150</v>
      </c>
      <c r="E288" s="220" t="s">
        <v>316</v>
      </c>
      <c r="F288" s="221" t="s">
        <v>317</v>
      </c>
      <c r="G288" s="222" t="s">
        <v>302</v>
      </c>
      <c r="H288" s="223">
        <v>3.742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38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154</v>
      </c>
      <c r="AT288" s="231" t="s">
        <v>150</v>
      </c>
      <c r="AU288" s="231" t="s">
        <v>83</v>
      </c>
      <c r="AY288" s="17" t="s">
        <v>147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81</v>
      </c>
      <c r="BK288" s="232">
        <f>ROUND(I288*H288,2)</f>
        <v>0</v>
      </c>
      <c r="BL288" s="17" t="s">
        <v>154</v>
      </c>
      <c r="BM288" s="231" t="s">
        <v>318</v>
      </c>
    </row>
    <row r="289" s="2" customFormat="1" ht="33" customHeight="1">
      <c r="A289" s="38"/>
      <c r="B289" s="39"/>
      <c r="C289" s="219" t="s">
        <v>319</v>
      </c>
      <c r="D289" s="219" t="s">
        <v>150</v>
      </c>
      <c r="E289" s="220" t="s">
        <v>320</v>
      </c>
      <c r="F289" s="221" t="s">
        <v>321</v>
      </c>
      <c r="G289" s="222" t="s">
        <v>302</v>
      </c>
      <c r="H289" s="223">
        <v>22.899000000000001</v>
      </c>
      <c r="I289" s="224"/>
      <c r="J289" s="225">
        <f>ROUND(I289*H289,2)</f>
        <v>0</v>
      </c>
      <c r="K289" s="226"/>
      <c r="L289" s="44"/>
      <c r="M289" s="227" t="s">
        <v>1</v>
      </c>
      <c r="N289" s="228" t="s">
        <v>38</v>
      </c>
      <c r="O289" s="91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1" t="s">
        <v>154</v>
      </c>
      <c r="AT289" s="231" t="s">
        <v>150</v>
      </c>
      <c r="AU289" s="231" t="s">
        <v>83</v>
      </c>
      <c r="AY289" s="17" t="s">
        <v>147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7" t="s">
        <v>81</v>
      </c>
      <c r="BK289" s="232">
        <f>ROUND(I289*H289,2)</f>
        <v>0</v>
      </c>
      <c r="BL289" s="17" t="s">
        <v>154</v>
      </c>
      <c r="BM289" s="231" t="s">
        <v>322</v>
      </c>
    </row>
    <row r="290" s="12" customFormat="1" ht="22.8" customHeight="1">
      <c r="A290" s="12"/>
      <c r="B290" s="203"/>
      <c r="C290" s="204"/>
      <c r="D290" s="205" t="s">
        <v>72</v>
      </c>
      <c r="E290" s="217" t="s">
        <v>323</v>
      </c>
      <c r="F290" s="217" t="s">
        <v>324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P291</f>
        <v>0</v>
      </c>
      <c r="Q290" s="211"/>
      <c r="R290" s="212">
        <f>R291</f>
        <v>0</v>
      </c>
      <c r="S290" s="211"/>
      <c r="T290" s="213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81</v>
      </c>
      <c r="AT290" s="215" t="s">
        <v>72</v>
      </c>
      <c r="AU290" s="215" t="s">
        <v>81</v>
      </c>
      <c r="AY290" s="214" t="s">
        <v>147</v>
      </c>
      <c r="BK290" s="216">
        <f>BK291</f>
        <v>0</v>
      </c>
    </row>
    <row r="291" s="2" customFormat="1" ht="21.75" customHeight="1">
      <c r="A291" s="38"/>
      <c r="B291" s="39"/>
      <c r="C291" s="219" t="s">
        <v>243</v>
      </c>
      <c r="D291" s="219" t="s">
        <v>150</v>
      </c>
      <c r="E291" s="220" t="s">
        <v>325</v>
      </c>
      <c r="F291" s="221" t="s">
        <v>326</v>
      </c>
      <c r="G291" s="222" t="s">
        <v>302</v>
      </c>
      <c r="H291" s="223">
        <v>5.7949999999999999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38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154</v>
      </c>
      <c r="AT291" s="231" t="s">
        <v>150</v>
      </c>
      <c r="AU291" s="231" t="s">
        <v>83</v>
      </c>
      <c r="AY291" s="17" t="s">
        <v>147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154</v>
      </c>
      <c r="BM291" s="231" t="s">
        <v>327</v>
      </c>
    </row>
    <row r="292" s="12" customFormat="1" ht="25.92" customHeight="1">
      <c r="A292" s="12"/>
      <c r="B292" s="203"/>
      <c r="C292" s="204"/>
      <c r="D292" s="205" t="s">
        <v>72</v>
      </c>
      <c r="E292" s="206" t="s">
        <v>328</v>
      </c>
      <c r="F292" s="206" t="s">
        <v>329</v>
      </c>
      <c r="G292" s="204"/>
      <c r="H292" s="204"/>
      <c r="I292" s="207"/>
      <c r="J292" s="208">
        <f>BK292</f>
        <v>0</v>
      </c>
      <c r="K292" s="204"/>
      <c r="L292" s="209"/>
      <c r="M292" s="210"/>
      <c r="N292" s="211"/>
      <c r="O292" s="211"/>
      <c r="P292" s="212">
        <f>P293+P325+P364+P408+P422+P432+P437+P452+P533+P551+P568+P655+P666+P713+P746+P779+P789</f>
        <v>0</v>
      </c>
      <c r="Q292" s="211"/>
      <c r="R292" s="212">
        <f>R293+R325+R364+R408+R422+R432+R437+R452+R533+R551+R568+R655+R666+R713+R746+R779+R789</f>
        <v>0</v>
      </c>
      <c r="S292" s="211"/>
      <c r="T292" s="213">
        <f>T293+T325+T364+T408+T422+T432+T437+T452+T533+T551+T568+T655+T666+T713+T746+T779+T789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83</v>
      </c>
      <c r="AT292" s="215" t="s">
        <v>72</v>
      </c>
      <c r="AU292" s="215" t="s">
        <v>73</v>
      </c>
      <c r="AY292" s="214" t="s">
        <v>147</v>
      </c>
      <c r="BK292" s="216">
        <f>BK293+BK325+BK364+BK408+BK422+BK432+BK437+BK452+BK533+BK551+BK568+BK655+BK666+BK713+BK746+BK779+BK789</f>
        <v>0</v>
      </c>
    </row>
    <row r="293" s="12" customFormat="1" ht="22.8" customHeight="1">
      <c r="A293" s="12"/>
      <c r="B293" s="203"/>
      <c r="C293" s="204"/>
      <c r="D293" s="205" t="s">
        <v>72</v>
      </c>
      <c r="E293" s="217" t="s">
        <v>330</v>
      </c>
      <c r="F293" s="217" t="s">
        <v>331</v>
      </c>
      <c r="G293" s="204"/>
      <c r="H293" s="204"/>
      <c r="I293" s="207"/>
      <c r="J293" s="218">
        <f>BK293</f>
        <v>0</v>
      </c>
      <c r="K293" s="204"/>
      <c r="L293" s="209"/>
      <c r="M293" s="210"/>
      <c r="N293" s="211"/>
      <c r="O293" s="211"/>
      <c r="P293" s="212">
        <f>SUM(P294:P324)</f>
        <v>0</v>
      </c>
      <c r="Q293" s="211"/>
      <c r="R293" s="212">
        <f>SUM(R294:R324)</f>
        <v>0</v>
      </c>
      <c r="S293" s="211"/>
      <c r="T293" s="213">
        <f>SUM(T294:T324)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4" t="s">
        <v>83</v>
      </c>
      <c r="AT293" s="215" t="s">
        <v>72</v>
      </c>
      <c r="AU293" s="215" t="s">
        <v>81</v>
      </c>
      <c r="AY293" s="214" t="s">
        <v>147</v>
      </c>
      <c r="BK293" s="216">
        <f>SUM(BK294:BK324)</f>
        <v>0</v>
      </c>
    </row>
    <row r="294" s="2" customFormat="1" ht="16.5" customHeight="1">
      <c r="A294" s="38"/>
      <c r="B294" s="39"/>
      <c r="C294" s="219" t="s">
        <v>332</v>
      </c>
      <c r="D294" s="219" t="s">
        <v>150</v>
      </c>
      <c r="E294" s="220" t="s">
        <v>333</v>
      </c>
      <c r="F294" s="221" t="s">
        <v>334</v>
      </c>
      <c r="G294" s="222" t="s">
        <v>165</v>
      </c>
      <c r="H294" s="223">
        <v>9.0999999999999996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38</v>
      </c>
      <c r="O294" s="91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198</v>
      </c>
      <c r="AT294" s="231" t="s">
        <v>150</v>
      </c>
      <c r="AU294" s="231" t="s">
        <v>83</v>
      </c>
      <c r="AY294" s="17" t="s">
        <v>147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7" t="s">
        <v>81</v>
      </c>
      <c r="BK294" s="232">
        <f>ROUND(I294*H294,2)</f>
        <v>0</v>
      </c>
      <c r="BL294" s="17" t="s">
        <v>198</v>
      </c>
      <c r="BM294" s="231" t="s">
        <v>335</v>
      </c>
    </row>
    <row r="295" s="13" customFormat="1">
      <c r="A295" s="13"/>
      <c r="B295" s="233"/>
      <c r="C295" s="234"/>
      <c r="D295" s="235" t="s">
        <v>155</v>
      </c>
      <c r="E295" s="236" t="s">
        <v>1</v>
      </c>
      <c r="F295" s="237" t="s">
        <v>167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155</v>
      </c>
      <c r="AU295" s="243" t="s">
        <v>83</v>
      </c>
      <c r="AV295" s="13" t="s">
        <v>81</v>
      </c>
      <c r="AW295" s="13" t="s">
        <v>31</v>
      </c>
      <c r="AX295" s="13" t="s">
        <v>73</v>
      </c>
      <c r="AY295" s="243" t="s">
        <v>147</v>
      </c>
    </row>
    <row r="296" s="14" customFormat="1">
      <c r="A296" s="14"/>
      <c r="B296" s="244"/>
      <c r="C296" s="245"/>
      <c r="D296" s="235" t="s">
        <v>155</v>
      </c>
      <c r="E296" s="246" t="s">
        <v>1</v>
      </c>
      <c r="F296" s="247" t="s">
        <v>336</v>
      </c>
      <c r="G296" s="245"/>
      <c r="H296" s="248">
        <v>5.5999999999999996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155</v>
      </c>
      <c r="AU296" s="254" t="s">
        <v>83</v>
      </c>
      <c r="AV296" s="14" t="s">
        <v>83</v>
      </c>
      <c r="AW296" s="14" t="s">
        <v>31</v>
      </c>
      <c r="AX296" s="14" t="s">
        <v>73</v>
      </c>
      <c r="AY296" s="254" t="s">
        <v>147</v>
      </c>
    </row>
    <row r="297" s="13" customFormat="1">
      <c r="A297" s="13"/>
      <c r="B297" s="233"/>
      <c r="C297" s="234"/>
      <c r="D297" s="235" t="s">
        <v>155</v>
      </c>
      <c r="E297" s="236" t="s">
        <v>1</v>
      </c>
      <c r="F297" s="237" t="s">
        <v>156</v>
      </c>
      <c r="G297" s="234"/>
      <c r="H297" s="236" t="s">
        <v>1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155</v>
      </c>
      <c r="AU297" s="243" t="s">
        <v>83</v>
      </c>
      <c r="AV297" s="13" t="s">
        <v>81</v>
      </c>
      <c r="AW297" s="13" t="s">
        <v>31</v>
      </c>
      <c r="AX297" s="13" t="s">
        <v>73</v>
      </c>
      <c r="AY297" s="243" t="s">
        <v>147</v>
      </c>
    </row>
    <row r="298" s="14" customFormat="1">
      <c r="A298" s="14"/>
      <c r="B298" s="244"/>
      <c r="C298" s="245"/>
      <c r="D298" s="235" t="s">
        <v>155</v>
      </c>
      <c r="E298" s="246" t="s">
        <v>1</v>
      </c>
      <c r="F298" s="247" t="s">
        <v>337</v>
      </c>
      <c r="G298" s="245"/>
      <c r="H298" s="248">
        <v>3.5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155</v>
      </c>
      <c r="AU298" s="254" t="s">
        <v>83</v>
      </c>
      <c r="AV298" s="14" t="s">
        <v>83</v>
      </c>
      <c r="AW298" s="14" t="s">
        <v>31</v>
      </c>
      <c r="AX298" s="14" t="s">
        <v>73</v>
      </c>
      <c r="AY298" s="254" t="s">
        <v>147</v>
      </c>
    </row>
    <row r="299" s="15" customFormat="1">
      <c r="A299" s="15"/>
      <c r="B299" s="255"/>
      <c r="C299" s="256"/>
      <c r="D299" s="235" t="s">
        <v>155</v>
      </c>
      <c r="E299" s="257" t="s">
        <v>1</v>
      </c>
      <c r="F299" s="258" t="s">
        <v>158</v>
      </c>
      <c r="G299" s="256"/>
      <c r="H299" s="259">
        <v>9.0999999999999996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5" t="s">
        <v>155</v>
      </c>
      <c r="AU299" s="265" t="s">
        <v>83</v>
      </c>
      <c r="AV299" s="15" t="s">
        <v>154</v>
      </c>
      <c r="AW299" s="15" t="s">
        <v>31</v>
      </c>
      <c r="AX299" s="15" t="s">
        <v>81</v>
      </c>
      <c r="AY299" s="265" t="s">
        <v>147</v>
      </c>
    </row>
    <row r="300" s="2" customFormat="1" ht="16.5" customHeight="1">
      <c r="A300" s="38"/>
      <c r="B300" s="39"/>
      <c r="C300" s="219" t="s">
        <v>249</v>
      </c>
      <c r="D300" s="219" t="s">
        <v>150</v>
      </c>
      <c r="E300" s="220" t="s">
        <v>338</v>
      </c>
      <c r="F300" s="221" t="s">
        <v>339</v>
      </c>
      <c r="G300" s="222" t="s">
        <v>165</v>
      </c>
      <c r="H300" s="223">
        <v>5.5999999999999996</v>
      </c>
      <c r="I300" s="224"/>
      <c r="J300" s="225">
        <f>ROUND(I300*H300,2)</f>
        <v>0</v>
      </c>
      <c r="K300" s="226"/>
      <c r="L300" s="44"/>
      <c r="M300" s="227" t="s">
        <v>1</v>
      </c>
      <c r="N300" s="228" t="s">
        <v>38</v>
      </c>
      <c r="O300" s="91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198</v>
      </c>
      <c r="AT300" s="231" t="s">
        <v>150</v>
      </c>
      <c r="AU300" s="231" t="s">
        <v>83</v>
      </c>
      <c r="AY300" s="17" t="s">
        <v>147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7" t="s">
        <v>81</v>
      </c>
      <c r="BK300" s="232">
        <f>ROUND(I300*H300,2)</f>
        <v>0</v>
      </c>
      <c r="BL300" s="17" t="s">
        <v>198</v>
      </c>
      <c r="BM300" s="231" t="s">
        <v>340</v>
      </c>
    </row>
    <row r="301" s="13" customFormat="1">
      <c r="A301" s="13"/>
      <c r="B301" s="233"/>
      <c r="C301" s="234"/>
      <c r="D301" s="235" t="s">
        <v>155</v>
      </c>
      <c r="E301" s="236" t="s">
        <v>1</v>
      </c>
      <c r="F301" s="237" t="s">
        <v>167</v>
      </c>
      <c r="G301" s="234"/>
      <c r="H301" s="236" t="s">
        <v>1</v>
      </c>
      <c r="I301" s="238"/>
      <c r="J301" s="234"/>
      <c r="K301" s="234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155</v>
      </c>
      <c r="AU301" s="243" t="s">
        <v>83</v>
      </c>
      <c r="AV301" s="13" t="s">
        <v>81</v>
      </c>
      <c r="AW301" s="13" t="s">
        <v>31</v>
      </c>
      <c r="AX301" s="13" t="s">
        <v>73</v>
      </c>
      <c r="AY301" s="243" t="s">
        <v>147</v>
      </c>
    </row>
    <row r="302" s="14" customFormat="1">
      <c r="A302" s="14"/>
      <c r="B302" s="244"/>
      <c r="C302" s="245"/>
      <c r="D302" s="235" t="s">
        <v>155</v>
      </c>
      <c r="E302" s="246" t="s">
        <v>1</v>
      </c>
      <c r="F302" s="247" t="s">
        <v>341</v>
      </c>
      <c r="G302" s="245"/>
      <c r="H302" s="248">
        <v>4.8000000000000007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155</v>
      </c>
      <c r="AU302" s="254" t="s">
        <v>83</v>
      </c>
      <c r="AV302" s="14" t="s">
        <v>83</v>
      </c>
      <c r="AW302" s="14" t="s">
        <v>31</v>
      </c>
      <c r="AX302" s="14" t="s">
        <v>73</v>
      </c>
      <c r="AY302" s="254" t="s">
        <v>147</v>
      </c>
    </row>
    <row r="303" s="13" customFormat="1">
      <c r="A303" s="13"/>
      <c r="B303" s="233"/>
      <c r="C303" s="234"/>
      <c r="D303" s="235" t="s">
        <v>155</v>
      </c>
      <c r="E303" s="236" t="s">
        <v>1</v>
      </c>
      <c r="F303" s="237" t="s">
        <v>156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155</v>
      </c>
      <c r="AU303" s="243" t="s">
        <v>83</v>
      </c>
      <c r="AV303" s="13" t="s">
        <v>81</v>
      </c>
      <c r="AW303" s="13" t="s">
        <v>31</v>
      </c>
      <c r="AX303" s="13" t="s">
        <v>73</v>
      </c>
      <c r="AY303" s="243" t="s">
        <v>147</v>
      </c>
    </row>
    <row r="304" s="14" customFormat="1">
      <c r="A304" s="14"/>
      <c r="B304" s="244"/>
      <c r="C304" s="245"/>
      <c r="D304" s="235" t="s">
        <v>155</v>
      </c>
      <c r="E304" s="246" t="s">
        <v>1</v>
      </c>
      <c r="F304" s="247" t="s">
        <v>342</v>
      </c>
      <c r="G304" s="245"/>
      <c r="H304" s="248">
        <v>0.80000000000000004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155</v>
      </c>
      <c r="AU304" s="254" t="s">
        <v>83</v>
      </c>
      <c r="AV304" s="14" t="s">
        <v>83</v>
      </c>
      <c r="AW304" s="14" t="s">
        <v>31</v>
      </c>
      <c r="AX304" s="14" t="s">
        <v>73</v>
      </c>
      <c r="AY304" s="254" t="s">
        <v>147</v>
      </c>
    </row>
    <row r="305" s="15" customFormat="1">
      <c r="A305" s="15"/>
      <c r="B305" s="255"/>
      <c r="C305" s="256"/>
      <c r="D305" s="235" t="s">
        <v>155</v>
      </c>
      <c r="E305" s="257" t="s">
        <v>1</v>
      </c>
      <c r="F305" s="258" t="s">
        <v>158</v>
      </c>
      <c r="G305" s="256"/>
      <c r="H305" s="259">
        <v>5.6000000000000005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155</v>
      </c>
      <c r="AU305" s="265" t="s">
        <v>83</v>
      </c>
      <c r="AV305" s="15" t="s">
        <v>154</v>
      </c>
      <c r="AW305" s="15" t="s">
        <v>31</v>
      </c>
      <c r="AX305" s="15" t="s">
        <v>81</v>
      </c>
      <c r="AY305" s="265" t="s">
        <v>147</v>
      </c>
    </row>
    <row r="306" s="2" customFormat="1" ht="16.5" customHeight="1">
      <c r="A306" s="38"/>
      <c r="B306" s="39"/>
      <c r="C306" s="219" t="s">
        <v>343</v>
      </c>
      <c r="D306" s="219" t="s">
        <v>150</v>
      </c>
      <c r="E306" s="220" t="s">
        <v>344</v>
      </c>
      <c r="F306" s="221" t="s">
        <v>345</v>
      </c>
      <c r="G306" s="222" t="s">
        <v>216</v>
      </c>
      <c r="H306" s="223">
        <v>4</v>
      </c>
      <c r="I306" s="224"/>
      <c r="J306" s="225">
        <f>ROUND(I306*H306,2)</f>
        <v>0</v>
      </c>
      <c r="K306" s="226"/>
      <c r="L306" s="44"/>
      <c r="M306" s="227" t="s">
        <v>1</v>
      </c>
      <c r="N306" s="228" t="s">
        <v>38</v>
      </c>
      <c r="O306" s="91"/>
      <c r="P306" s="229">
        <f>O306*H306</f>
        <v>0</v>
      </c>
      <c r="Q306" s="229">
        <v>0</v>
      </c>
      <c r="R306" s="229">
        <f>Q306*H306</f>
        <v>0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198</v>
      </c>
      <c r="AT306" s="231" t="s">
        <v>150</v>
      </c>
      <c r="AU306" s="231" t="s">
        <v>83</v>
      </c>
      <c r="AY306" s="17" t="s">
        <v>147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7" t="s">
        <v>81</v>
      </c>
      <c r="BK306" s="232">
        <f>ROUND(I306*H306,2)</f>
        <v>0</v>
      </c>
      <c r="BL306" s="17" t="s">
        <v>198</v>
      </c>
      <c r="BM306" s="231" t="s">
        <v>346</v>
      </c>
    </row>
    <row r="307" s="13" customFormat="1">
      <c r="A307" s="13"/>
      <c r="B307" s="233"/>
      <c r="C307" s="234"/>
      <c r="D307" s="235" t="s">
        <v>155</v>
      </c>
      <c r="E307" s="236" t="s">
        <v>1</v>
      </c>
      <c r="F307" s="237" t="s">
        <v>167</v>
      </c>
      <c r="G307" s="234"/>
      <c r="H307" s="236" t="s">
        <v>1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155</v>
      </c>
      <c r="AU307" s="243" t="s">
        <v>83</v>
      </c>
      <c r="AV307" s="13" t="s">
        <v>81</v>
      </c>
      <c r="AW307" s="13" t="s">
        <v>31</v>
      </c>
      <c r="AX307" s="13" t="s">
        <v>73</v>
      </c>
      <c r="AY307" s="243" t="s">
        <v>147</v>
      </c>
    </row>
    <row r="308" s="14" customFormat="1">
      <c r="A308" s="14"/>
      <c r="B308" s="244"/>
      <c r="C308" s="245"/>
      <c r="D308" s="235" t="s">
        <v>155</v>
      </c>
      <c r="E308" s="246" t="s">
        <v>1</v>
      </c>
      <c r="F308" s="247" t="s">
        <v>83</v>
      </c>
      <c r="G308" s="245"/>
      <c r="H308" s="248">
        <v>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155</v>
      </c>
      <c r="AU308" s="254" t="s">
        <v>83</v>
      </c>
      <c r="AV308" s="14" t="s">
        <v>83</v>
      </c>
      <c r="AW308" s="14" t="s">
        <v>31</v>
      </c>
      <c r="AX308" s="14" t="s">
        <v>73</v>
      </c>
      <c r="AY308" s="254" t="s">
        <v>147</v>
      </c>
    </row>
    <row r="309" s="13" customFormat="1">
      <c r="A309" s="13"/>
      <c r="B309" s="233"/>
      <c r="C309" s="234"/>
      <c r="D309" s="235" t="s">
        <v>155</v>
      </c>
      <c r="E309" s="236" t="s">
        <v>1</v>
      </c>
      <c r="F309" s="237" t="s">
        <v>156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155</v>
      </c>
      <c r="AU309" s="243" t="s">
        <v>83</v>
      </c>
      <c r="AV309" s="13" t="s">
        <v>81</v>
      </c>
      <c r="AW309" s="13" t="s">
        <v>31</v>
      </c>
      <c r="AX309" s="13" t="s">
        <v>73</v>
      </c>
      <c r="AY309" s="243" t="s">
        <v>147</v>
      </c>
    </row>
    <row r="310" s="14" customFormat="1">
      <c r="A310" s="14"/>
      <c r="B310" s="244"/>
      <c r="C310" s="245"/>
      <c r="D310" s="235" t="s">
        <v>155</v>
      </c>
      <c r="E310" s="246" t="s">
        <v>1</v>
      </c>
      <c r="F310" s="247" t="s">
        <v>83</v>
      </c>
      <c r="G310" s="245"/>
      <c r="H310" s="248">
        <v>2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155</v>
      </c>
      <c r="AU310" s="254" t="s">
        <v>83</v>
      </c>
      <c r="AV310" s="14" t="s">
        <v>83</v>
      </c>
      <c r="AW310" s="14" t="s">
        <v>31</v>
      </c>
      <c r="AX310" s="14" t="s">
        <v>73</v>
      </c>
      <c r="AY310" s="254" t="s">
        <v>147</v>
      </c>
    </row>
    <row r="311" s="15" customFormat="1">
      <c r="A311" s="15"/>
      <c r="B311" s="255"/>
      <c r="C311" s="256"/>
      <c r="D311" s="235" t="s">
        <v>155</v>
      </c>
      <c r="E311" s="257" t="s">
        <v>1</v>
      </c>
      <c r="F311" s="258" t="s">
        <v>158</v>
      </c>
      <c r="G311" s="256"/>
      <c r="H311" s="259">
        <v>4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155</v>
      </c>
      <c r="AU311" s="265" t="s">
        <v>83</v>
      </c>
      <c r="AV311" s="15" t="s">
        <v>154</v>
      </c>
      <c r="AW311" s="15" t="s">
        <v>31</v>
      </c>
      <c r="AX311" s="15" t="s">
        <v>81</v>
      </c>
      <c r="AY311" s="265" t="s">
        <v>147</v>
      </c>
    </row>
    <row r="312" s="2" customFormat="1" ht="16.5" customHeight="1">
      <c r="A312" s="38"/>
      <c r="B312" s="39"/>
      <c r="C312" s="219" t="s">
        <v>256</v>
      </c>
      <c r="D312" s="219" t="s">
        <v>150</v>
      </c>
      <c r="E312" s="220" t="s">
        <v>347</v>
      </c>
      <c r="F312" s="221" t="s">
        <v>348</v>
      </c>
      <c r="G312" s="222" t="s">
        <v>165</v>
      </c>
      <c r="H312" s="223">
        <v>7.2000000000000002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38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198</v>
      </c>
      <c r="AT312" s="231" t="s">
        <v>150</v>
      </c>
      <c r="AU312" s="231" t="s">
        <v>83</v>
      </c>
      <c r="AY312" s="17" t="s">
        <v>147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81</v>
      </c>
      <c r="BK312" s="232">
        <f>ROUND(I312*H312,2)</f>
        <v>0</v>
      </c>
      <c r="BL312" s="17" t="s">
        <v>198</v>
      </c>
      <c r="BM312" s="231" t="s">
        <v>349</v>
      </c>
    </row>
    <row r="313" s="13" customFormat="1">
      <c r="A313" s="13"/>
      <c r="B313" s="233"/>
      <c r="C313" s="234"/>
      <c r="D313" s="235" t="s">
        <v>155</v>
      </c>
      <c r="E313" s="236" t="s">
        <v>1</v>
      </c>
      <c r="F313" s="237" t="s">
        <v>167</v>
      </c>
      <c r="G313" s="234"/>
      <c r="H313" s="236" t="s">
        <v>1</v>
      </c>
      <c r="I313" s="238"/>
      <c r="J313" s="234"/>
      <c r="K313" s="234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155</v>
      </c>
      <c r="AU313" s="243" t="s">
        <v>83</v>
      </c>
      <c r="AV313" s="13" t="s">
        <v>81</v>
      </c>
      <c r="AW313" s="13" t="s">
        <v>31</v>
      </c>
      <c r="AX313" s="13" t="s">
        <v>73</v>
      </c>
      <c r="AY313" s="243" t="s">
        <v>147</v>
      </c>
    </row>
    <row r="314" s="14" customFormat="1">
      <c r="A314" s="14"/>
      <c r="B314" s="244"/>
      <c r="C314" s="245"/>
      <c r="D314" s="235" t="s">
        <v>155</v>
      </c>
      <c r="E314" s="246" t="s">
        <v>1</v>
      </c>
      <c r="F314" s="247" t="s">
        <v>350</v>
      </c>
      <c r="G314" s="245"/>
      <c r="H314" s="248">
        <v>5.7000000000000002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4" t="s">
        <v>155</v>
      </c>
      <c r="AU314" s="254" t="s">
        <v>83</v>
      </c>
      <c r="AV314" s="14" t="s">
        <v>83</v>
      </c>
      <c r="AW314" s="14" t="s">
        <v>31</v>
      </c>
      <c r="AX314" s="14" t="s">
        <v>73</v>
      </c>
      <c r="AY314" s="254" t="s">
        <v>147</v>
      </c>
    </row>
    <row r="315" s="13" customFormat="1">
      <c r="A315" s="13"/>
      <c r="B315" s="233"/>
      <c r="C315" s="234"/>
      <c r="D315" s="235" t="s">
        <v>155</v>
      </c>
      <c r="E315" s="236" t="s">
        <v>1</v>
      </c>
      <c r="F315" s="237" t="s">
        <v>156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155</v>
      </c>
      <c r="AU315" s="243" t="s">
        <v>83</v>
      </c>
      <c r="AV315" s="13" t="s">
        <v>81</v>
      </c>
      <c r="AW315" s="13" t="s">
        <v>31</v>
      </c>
      <c r="AX315" s="13" t="s">
        <v>73</v>
      </c>
      <c r="AY315" s="243" t="s">
        <v>147</v>
      </c>
    </row>
    <row r="316" s="14" customFormat="1">
      <c r="A316" s="14"/>
      <c r="B316" s="244"/>
      <c r="C316" s="245"/>
      <c r="D316" s="235" t="s">
        <v>155</v>
      </c>
      <c r="E316" s="246" t="s">
        <v>1</v>
      </c>
      <c r="F316" s="247" t="s">
        <v>292</v>
      </c>
      <c r="G316" s="245"/>
      <c r="H316" s="248">
        <v>1.5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155</v>
      </c>
      <c r="AU316" s="254" t="s">
        <v>83</v>
      </c>
      <c r="AV316" s="14" t="s">
        <v>83</v>
      </c>
      <c r="AW316" s="14" t="s">
        <v>31</v>
      </c>
      <c r="AX316" s="14" t="s">
        <v>73</v>
      </c>
      <c r="AY316" s="254" t="s">
        <v>147</v>
      </c>
    </row>
    <row r="317" s="15" customFormat="1">
      <c r="A317" s="15"/>
      <c r="B317" s="255"/>
      <c r="C317" s="256"/>
      <c r="D317" s="235" t="s">
        <v>155</v>
      </c>
      <c r="E317" s="257" t="s">
        <v>1</v>
      </c>
      <c r="F317" s="258" t="s">
        <v>158</v>
      </c>
      <c r="G317" s="256"/>
      <c r="H317" s="259">
        <v>7.2000000000000002</v>
      </c>
      <c r="I317" s="260"/>
      <c r="J317" s="256"/>
      <c r="K317" s="256"/>
      <c r="L317" s="261"/>
      <c r="M317" s="262"/>
      <c r="N317" s="263"/>
      <c r="O317" s="263"/>
      <c r="P317" s="263"/>
      <c r="Q317" s="263"/>
      <c r="R317" s="263"/>
      <c r="S317" s="263"/>
      <c r="T317" s="26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5" t="s">
        <v>155</v>
      </c>
      <c r="AU317" s="265" t="s">
        <v>83</v>
      </c>
      <c r="AV317" s="15" t="s">
        <v>154</v>
      </c>
      <c r="AW317" s="15" t="s">
        <v>31</v>
      </c>
      <c r="AX317" s="15" t="s">
        <v>81</v>
      </c>
      <c r="AY317" s="265" t="s">
        <v>147</v>
      </c>
    </row>
    <row r="318" s="2" customFormat="1" ht="24.15" customHeight="1">
      <c r="A318" s="38"/>
      <c r="B318" s="39"/>
      <c r="C318" s="219" t="s">
        <v>351</v>
      </c>
      <c r="D318" s="219" t="s">
        <v>150</v>
      </c>
      <c r="E318" s="220" t="s">
        <v>352</v>
      </c>
      <c r="F318" s="221" t="s">
        <v>353</v>
      </c>
      <c r="G318" s="222" t="s">
        <v>165</v>
      </c>
      <c r="H318" s="223">
        <v>9.0999999999999996</v>
      </c>
      <c r="I318" s="224"/>
      <c r="J318" s="225">
        <f>ROUND(I318*H318,2)</f>
        <v>0</v>
      </c>
      <c r="K318" s="226"/>
      <c r="L318" s="44"/>
      <c r="M318" s="227" t="s">
        <v>1</v>
      </c>
      <c r="N318" s="228" t="s">
        <v>38</v>
      </c>
      <c r="O318" s="91"/>
      <c r="P318" s="229">
        <f>O318*H318</f>
        <v>0</v>
      </c>
      <c r="Q318" s="229">
        <v>0</v>
      </c>
      <c r="R318" s="229">
        <f>Q318*H318</f>
        <v>0</v>
      </c>
      <c r="S318" s="229">
        <v>0</v>
      </c>
      <c r="T318" s="23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1" t="s">
        <v>198</v>
      </c>
      <c r="AT318" s="231" t="s">
        <v>150</v>
      </c>
      <c r="AU318" s="231" t="s">
        <v>83</v>
      </c>
      <c r="AY318" s="17" t="s">
        <v>147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7" t="s">
        <v>81</v>
      </c>
      <c r="BK318" s="232">
        <f>ROUND(I318*H318,2)</f>
        <v>0</v>
      </c>
      <c r="BL318" s="17" t="s">
        <v>198</v>
      </c>
      <c r="BM318" s="231" t="s">
        <v>354</v>
      </c>
    </row>
    <row r="319" s="13" customFormat="1">
      <c r="A319" s="13"/>
      <c r="B319" s="233"/>
      <c r="C319" s="234"/>
      <c r="D319" s="235" t="s">
        <v>155</v>
      </c>
      <c r="E319" s="236" t="s">
        <v>1</v>
      </c>
      <c r="F319" s="237" t="s">
        <v>167</v>
      </c>
      <c r="G319" s="234"/>
      <c r="H319" s="236" t="s">
        <v>1</v>
      </c>
      <c r="I319" s="238"/>
      <c r="J319" s="234"/>
      <c r="K319" s="234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155</v>
      </c>
      <c r="AU319" s="243" t="s">
        <v>83</v>
      </c>
      <c r="AV319" s="13" t="s">
        <v>81</v>
      </c>
      <c r="AW319" s="13" t="s">
        <v>31</v>
      </c>
      <c r="AX319" s="13" t="s">
        <v>73</v>
      </c>
      <c r="AY319" s="243" t="s">
        <v>147</v>
      </c>
    </row>
    <row r="320" s="14" customFormat="1">
      <c r="A320" s="14"/>
      <c r="B320" s="244"/>
      <c r="C320" s="245"/>
      <c r="D320" s="235" t="s">
        <v>155</v>
      </c>
      <c r="E320" s="246" t="s">
        <v>1</v>
      </c>
      <c r="F320" s="247" t="s">
        <v>336</v>
      </c>
      <c r="G320" s="245"/>
      <c r="H320" s="248">
        <v>5.5999999999999996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155</v>
      </c>
      <c r="AU320" s="254" t="s">
        <v>83</v>
      </c>
      <c r="AV320" s="14" t="s">
        <v>83</v>
      </c>
      <c r="AW320" s="14" t="s">
        <v>31</v>
      </c>
      <c r="AX320" s="14" t="s">
        <v>73</v>
      </c>
      <c r="AY320" s="254" t="s">
        <v>147</v>
      </c>
    </row>
    <row r="321" s="13" customFormat="1">
      <c r="A321" s="13"/>
      <c r="B321" s="233"/>
      <c r="C321" s="234"/>
      <c r="D321" s="235" t="s">
        <v>155</v>
      </c>
      <c r="E321" s="236" t="s">
        <v>1</v>
      </c>
      <c r="F321" s="237" t="s">
        <v>355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155</v>
      </c>
      <c r="AU321" s="243" t="s">
        <v>83</v>
      </c>
      <c r="AV321" s="13" t="s">
        <v>81</v>
      </c>
      <c r="AW321" s="13" t="s">
        <v>31</v>
      </c>
      <c r="AX321" s="13" t="s">
        <v>73</v>
      </c>
      <c r="AY321" s="243" t="s">
        <v>147</v>
      </c>
    </row>
    <row r="322" s="14" customFormat="1">
      <c r="A322" s="14"/>
      <c r="B322" s="244"/>
      <c r="C322" s="245"/>
      <c r="D322" s="235" t="s">
        <v>155</v>
      </c>
      <c r="E322" s="246" t="s">
        <v>1</v>
      </c>
      <c r="F322" s="247" t="s">
        <v>337</v>
      </c>
      <c r="G322" s="245"/>
      <c r="H322" s="248">
        <v>3.5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155</v>
      </c>
      <c r="AU322" s="254" t="s">
        <v>83</v>
      </c>
      <c r="AV322" s="14" t="s">
        <v>83</v>
      </c>
      <c r="AW322" s="14" t="s">
        <v>31</v>
      </c>
      <c r="AX322" s="14" t="s">
        <v>73</v>
      </c>
      <c r="AY322" s="254" t="s">
        <v>147</v>
      </c>
    </row>
    <row r="323" s="15" customFormat="1">
      <c r="A323" s="15"/>
      <c r="B323" s="255"/>
      <c r="C323" s="256"/>
      <c r="D323" s="235" t="s">
        <v>155</v>
      </c>
      <c r="E323" s="257" t="s">
        <v>1</v>
      </c>
      <c r="F323" s="258" t="s">
        <v>158</v>
      </c>
      <c r="G323" s="256"/>
      <c r="H323" s="259">
        <v>9.0999999999999996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155</v>
      </c>
      <c r="AU323" s="265" t="s">
        <v>83</v>
      </c>
      <c r="AV323" s="15" t="s">
        <v>154</v>
      </c>
      <c r="AW323" s="15" t="s">
        <v>31</v>
      </c>
      <c r="AX323" s="15" t="s">
        <v>81</v>
      </c>
      <c r="AY323" s="265" t="s">
        <v>147</v>
      </c>
    </row>
    <row r="324" s="2" customFormat="1" ht="24.15" customHeight="1">
      <c r="A324" s="38"/>
      <c r="B324" s="39"/>
      <c r="C324" s="219" t="s">
        <v>259</v>
      </c>
      <c r="D324" s="219" t="s">
        <v>150</v>
      </c>
      <c r="E324" s="220" t="s">
        <v>356</v>
      </c>
      <c r="F324" s="221" t="s">
        <v>357</v>
      </c>
      <c r="G324" s="222" t="s">
        <v>302</v>
      </c>
      <c r="H324" s="223">
        <v>0.041000000000000002</v>
      </c>
      <c r="I324" s="224"/>
      <c r="J324" s="225">
        <f>ROUND(I324*H324,2)</f>
        <v>0</v>
      </c>
      <c r="K324" s="226"/>
      <c r="L324" s="44"/>
      <c r="M324" s="227" t="s">
        <v>1</v>
      </c>
      <c r="N324" s="228" t="s">
        <v>38</v>
      </c>
      <c r="O324" s="91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198</v>
      </c>
      <c r="AT324" s="231" t="s">
        <v>150</v>
      </c>
      <c r="AU324" s="231" t="s">
        <v>83</v>
      </c>
      <c r="AY324" s="17" t="s">
        <v>147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7" t="s">
        <v>81</v>
      </c>
      <c r="BK324" s="232">
        <f>ROUND(I324*H324,2)</f>
        <v>0</v>
      </c>
      <c r="BL324" s="17" t="s">
        <v>198</v>
      </c>
      <c r="BM324" s="231" t="s">
        <v>358</v>
      </c>
    </row>
    <row r="325" s="12" customFormat="1" ht="22.8" customHeight="1">
      <c r="A325" s="12"/>
      <c r="B325" s="203"/>
      <c r="C325" s="204"/>
      <c r="D325" s="205" t="s">
        <v>72</v>
      </c>
      <c r="E325" s="217" t="s">
        <v>359</v>
      </c>
      <c r="F325" s="217" t="s">
        <v>360</v>
      </c>
      <c r="G325" s="204"/>
      <c r="H325" s="204"/>
      <c r="I325" s="207"/>
      <c r="J325" s="218">
        <f>BK325</f>
        <v>0</v>
      </c>
      <c r="K325" s="204"/>
      <c r="L325" s="209"/>
      <c r="M325" s="210"/>
      <c r="N325" s="211"/>
      <c r="O325" s="211"/>
      <c r="P325" s="212">
        <f>SUM(P326:P363)</f>
        <v>0</v>
      </c>
      <c r="Q325" s="211"/>
      <c r="R325" s="212">
        <f>SUM(R326:R363)</f>
        <v>0</v>
      </c>
      <c r="S325" s="211"/>
      <c r="T325" s="213">
        <f>SUM(T326:T363)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4" t="s">
        <v>83</v>
      </c>
      <c r="AT325" s="215" t="s">
        <v>72</v>
      </c>
      <c r="AU325" s="215" t="s">
        <v>81</v>
      </c>
      <c r="AY325" s="214" t="s">
        <v>147</v>
      </c>
      <c r="BK325" s="216">
        <f>SUM(BK326:BK363)</f>
        <v>0</v>
      </c>
    </row>
    <row r="326" s="2" customFormat="1" ht="16.5" customHeight="1">
      <c r="A326" s="38"/>
      <c r="B326" s="39"/>
      <c r="C326" s="219" t="s">
        <v>361</v>
      </c>
      <c r="D326" s="219" t="s">
        <v>150</v>
      </c>
      <c r="E326" s="220" t="s">
        <v>362</v>
      </c>
      <c r="F326" s="221" t="s">
        <v>363</v>
      </c>
      <c r="G326" s="222" t="s">
        <v>165</v>
      </c>
      <c r="H326" s="223">
        <v>12.800000000000001</v>
      </c>
      <c r="I326" s="224"/>
      <c r="J326" s="225">
        <f>ROUND(I326*H326,2)</f>
        <v>0</v>
      </c>
      <c r="K326" s="226"/>
      <c r="L326" s="44"/>
      <c r="M326" s="227" t="s">
        <v>1</v>
      </c>
      <c r="N326" s="228" t="s">
        <v>38</v>
      </c>
      <c r="O326" s="91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198</v>
      </c>
      <c r="AT326" s="231" t="s">
        <v>150</v>
      </c>
      <c r="AU326" s="231" t="s">
        <v>83</v>
      </c>
      <c r="AY326" s="17" t="s">
        <v>147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7" t="s">
        <v>81</v>
      </c>
      <c r="BK326" s="232">
        <f>ROUND(I326*H326,2)</f>
        <v>0</v>
      </c>
      <c r="BL326" s="17" t="s">
        <v>198</v>
      </c>
      <c r="BM326" s="231" t="s">
        <v>364</v>
      </c>
    </row>
    <row r="327" s="13" customFormat="1">
      <c r="A327" s="13"/>
      <c r="B327" s="233"/>
      <c r="C327" s="234"/>
      <c r="D327" s="235" t="s">
        <v>155</v>
      </c>
      <c r="E327" s="236" t="s">
        <v>1</v>
      </c>
      <c r="F327" s="237" t="s">
        <v>167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155</v>
      </c>
      <c r="AU327" s="243" t="s">
        <v>83</v>
      </c>
      <c r="AV327" s="13" t="s">
        <v>81</v>
      </c>
      <c r="AW327" s="13" t="s">
        <v>31</v>
      </c>
      <c r="AX327" s="13" t="s">
        <v>73</v>
      </c>
      <c r="AY327" s="243" t="s">
        <v>147</v>
      </c>
    </row>
    <row r="328" s="14" customFormat="1">
      <c r="A328" s="14"/>
      <c r="B328" s="244"/>
      <c r="C328" s="245"/>
      <c r="D328" s="235" t="s">
        <v>155</v>
      </c>
      <c r="E328" s="246" t="s">
        <v>1</v>
      </c>
      <c r="F328" s="247" t="s">
        <v>365</v>
      </c>
      <c r="G328" s="245"/>
      <c r="H328" s="248">
        <v>10.800000000000001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155</v>
      </c>
      <c r="AU328" s="254" t="s">
        <v>83</v>
      </c>
      <c r="AV328" s="14" t="s">
        <v>83</v>
      </c>
      <c r="AW328" s="14" t="s">
        <v>31</v>
      </c>
      <c r="AX328" s="14" t="s">
        <v>73</v>
      </c>
      <c r="AY328" s="254" t="s">
        <v>147</v>
      </c>
    </row>
    <row r="329" s="13" customFormat="1">
      <c r="A329" s="13"/>
      <c r="B329" s="233"/>
      <c r="C329" s="234"/>
      <c r="D329" s="235" t="s">
        <v>155</v>
      </c>
      <c r="E329" s="236" t="s">
        <v>1</v>
      </c>
      <c r="F329" s="237" t="s">
        <v>156</v>
      </c>
      <c r="G329" s="234"/>
      <c r="H329" s="236" t="s">
        <v>1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155</v>
      </c>
      <c r="AU329" s="243" t="s">
        <v>83</v>
      </c>
      <c r="AV329" s="13" t="s">
        <v>81</v>
      </c>
      <c r="AW329" s="13" t="s">
        <v>31</v>
      </c>
      <c r="AX329" s="13" t="s">
        <v>73</v>
      </c>
      <c r="AY329" s="243" t="s">
        <v>147</v>
      </c>
    </row>
    <row r="330" s="14" customFormat="1">
      <c r="A330" s="14"/>
      <c r="B330" s="244"/>
      <c r="C330" s="245"/>
      <c r="D330" s="235" t="s">
        <v>155</v>
      </c>
      <c r="E330" s="246" t="s">
        <v>1</v>
      </c>
      <c r="F330" s="247" t="s">
        <v>83</v>
      </c>
      <c r="G330" s="245"/>
      <c r="H330" s="248">
        <v>2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155</v>
      </c>
      <c r="AU330" s="254" t="s">
        <v>83</v>
      </c>
      <c r="AV330" s="14" t="s">
        <v>83</v>
      </c>
      <c r="AW330" s="14" t="s">
        <v>31</v>
      </c>
      <c r="AX330" s="14" t="s">
        <v>73</v>
      </c>
      <c r="AY330" s="254" t="s">
        <v>147</v>
      </c>
    </row>
    <row r="331" s="15" customFormat="1">
      <c r="A331" s="15"/>
      <c r="B331" s="255"/>
      <c r="C331" s="256"/>
      <c r="D331" s="235" t="s">
        <v>155</v>
      </c>
      <c r="E331" s="257" t="s">
        <v>1</v>
      </c>
      <c r="F331" s="258" t="s">
        <v>158</v>
      </c>
      <c r="G331" s="256"/>
      <c r="H331" s="259">
        <v>12.800000000000001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155</v>
      </c>
      <c r="AU331" s="265" t="s">
        <v>83</v>
      </c>
      <c r="AV331" s="15" t="s">
        <v>154</v>
      </c>
      <c r="AW331" s="15" t="s">
        <v>31</v>
      </c>
      <c r="AX331" s="15" t="s">
        <v>81</v>
      </c>
      <c r="AY331" s="265" t="s">
        <v>147</v>
      </c>
    </row>
    <row r="332" s="2" customFormat="1" ht="24.15" customHeight="1">
      <c r="A332" s="38"/>
      <c r="B332" s="39"/>
      <c r="C332" s="219" t="s">
        <v>262</v>
      </c>
      <c r="D332" s="219" t="s">
        <v>150</v>
      </c>
      <c r="E332" s="220" t="s">
        <v>366</v>
      </c>
      <c r="F332" s="221" t="s">
        <v>367</v>
      </c>
      <c r="G332" s="222" t="s">
        <v>216</v>
      </c>
      <c r="H332" s="223">
        <v>4</v>
      </c>
      <c r="I332" s="224"/>
      <c r="J332" s="225">
        <f>ROUND(I332*H332,2)</f>
        <v>0</v>
      </c>
      <c r="K332" s="226"/>
      <c r="L332" s="44"/>
      <c r="M332" s="227" t="s">
        <v>1</v>
      </c>
      <c r="N332" s="228" t="s">
        <v>38</v>
      </c>
      <c r="O332" s="91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198</v>
      </c>
      <c r="AT332" s="231" t="s">
        <v>150</v>
      </c>
      <c r="AU332" s="231" t="s">
        <v>83</v>
      </c>
      <c r="AY332" s="17" t="s">
        <v>147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81</v>
      </c>
      <c r="BK332" s="232">
        <f>ROUND(I332*H332,2)</f>
        <v>0</v>
      </c>
      <c r="BL332" s="17" t="s">
        <v>198</v>
      </c>
      <c r="BM332" s="231" t="s">
        <v>368</v>
      </c>
    </row>
    <row r="333" s="13" customFormat="1">
      <c r="A333" s="13"/>
      <c r="B333" s="233"/>
      <c r="C333" s="234"/>
      <c r="D333" s="235" t="s">
        <v>155</v>
      </c>
      <c r="E333" s="236" t="s">
        <v>1</v>
      </c>
      <c r="F333" s="237" t="s">
        <v>167</v>
      </c>
      <c r="G333" s="234"/>
      <c r="H333" s="236" t="s">
        <v>1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155</v>
      </c>
      <c r="AU333" s="243" t="s">
        <v>83</v>
      </c>
      <c r="AV333" s="13" t="s">
        <v>81</v>
      </c>
      <c r="AW333" s="13" t="s">
        <v>31</v>
      </c>
      <c r="AX333" s="13" t="s">
        <v>73</v>
      </c>
      <c r="AY333" s="243" t="s">
        <v>147</v>
      </c>
    </row>
    <row r="334" s="14" customFormat="1">
      <c r="A334" s="14"/>
      <c r="B334" s="244"/>
      <c r="C334" s="245"/>
      <c r="D334" s="235" t="s">
        <v>155</v>
      </c>
      <c r="E334" s="246" t="s">
        <v>1</v>
      </c>
      <c r="F334" s="247" t="s">
        <v>83</v>
      </c>
      <c r="G334" s="245"/>
      <c r="H334" s="248">
        <v>2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155</v>
      </c>
      <c r="AU334" s="254" t="s">
        <v>83</v>
      </c>
      <c r="AV334" s="14" t="s">
        <v>83</v>
      </c>
      <c r="AW334" s="14" t="s">
        <v>31</v>
      </c>
      <c r="AX334" s="14" t="s">
        <v>73</v>
      </c>
      <c r="AY334" s="254" t="s">
        <v>147</v>
      </c>
    </row>
    <row r="335" s="13" customFormat="1">
      <c r="A335" s="13"/>
      <c r="B335" s="233"/>
      <c r="C335" s="234"/>
      <c r="D335" s="235" t="s">
        <v>155</v>
      </c>
      <c r="E335" s="236" t="s">
        <v>1</v>
      </c>
      <c r="F335" s="237" t="s">
        <v>156</v>
      </c>
      <c r="G335" s="234"/>
      <c r="H335" s="236" t="s">
        <v>1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155</v>
      </c>
      <c r="AU335" s="243" t="s">
        <v>83</v>
      </c>
      <c r="AV335" s="13" t="s">
        <v>81</v>
      </c>
      <c r="AW335" s="13" t="s">
        <v>31</v>
      </c>
      <c r="AX335" s="13" t="s">
        <v>73</v>
      </c>
      <c r="AY335" s="243" t="s">
        <v>147</v>
      </c>
    </row>
    <row r="336" s="14" customFormat="1">
      <c r="A336" s="14"/>
      <c r="B336" s="244"/>
      <c r="C336" s="245"/>
      <c r="D336" s="235" t="s">
        <v>155</v>
      </c>
      <c r="E336" s="246" t="s">
        <v>1</v>
      </c>
      <c r="F336" s="247" t="s">
        <v>83</v>
      </c>
      <c r="G336" s="245"/>
      <c r="H336" s="248">
        <v>2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155</v>
      </c>
      <c r="AU336" s="254" t="s">
        <v>83</v>
      </c>
      <c r="AV336" s="14" t="s">
        <v>83</v>
      </c>
      <c r="AW336" s="14" t="s">
        <v>31</v>
      </c>
      <c r="AX336" s="14" t="s">
        <v>73</v>
      </c>
      <c r="AY336" s="254" t="s">
        <v>147</v>
      </c>
    </row>
    <row r="337" s="15" customFormat="1">
      <c r="A337" s="15"/>
      <c r="B337" s="255"/>
      <c r="C337" s="256"/>
      <c r="D337" s="235" t="s">
        <v>155</v>
      </c>
      <c r="E337" s="257" t="s">
        <v>1</v>
      </c>
      <c r="F337" s="258" t="s">
        <v>158</v>
      </c>
      <c r="G337" s="256"/>
      <c r="H337" s="259">
        <v>4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5" t="s">
        <v>155</v>
      </c>
      <c r="AU337" s="265" t="s">
        <v>83</v>
      </c>
      <c r="AV337" s="15" t="s">
        <v>154</v>
      </c>
      <c r="AW337" s="15" t="s">
        <v>31</v>
      </c>
      <c r="AX337" s="15" t="s">
        <v>81</v>
      </c>
      <c r="AY337" s="265" t="s">
        <v>147</v>
      </c>
    </row>
    <row r="338" s="2" customFormat="1" ht="16.5" customHeight="1">
      <c r="A338" s="38"/>
      <c r="B338" s="39"/>
      <c r="C338" s="266" t="s">
        <v>369</v>
      </c>
      <c r="D338" s="266" t="s">
        <v>219</v>
      </c>
      <c r="E338" s="267" t="s">
        <v>370</v>
      </c>
      <c r="F338" s="268" t="s">
        <v>371</v>
      </c>
      <c r="G338" s="269" t="s">
        <v>216</v>
      </c>
      <c r="H338" s="270">
        <v>4</v>
      </c>
      <c r="I338" s="271"/>
      <c r="J338" s="272">
        <f>ROUND(I338*H338,2)</f>
        <v>0</v>
      </c>
      <c r="K338" s="273"/>
      <c r="L338" s="274"/>
      <c r="M338" s="275" t="s">
        <v>1</v>
      </c>
      <c r="N338" s="276" t="s">
        <v>38</v>
      </c>
      <c r="O338" s="91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1" t="s">
        <v>234</v>
      </c>
      <c r="AT338" s="231" t="s">
        <v>219</v>
      </c>
      <c r="AU338" s="231" t="s">
        <v>83</v>
      </c>
      <c r="AY338" s="17" t="s">
        <v>147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7" t="s">
        <v>81</v>
      </c>
      <c r="BK338" s="232">
        <f>ROUND(I338*H338,2)</f>
        <v>0</v>
      </c>
      <c r="BL338" s="17" t="s">
        <v>198</v>
      </c>
      <c r="BM338" s="231" t="s">
        <v>372</v>
      </c>
    </row>
    <row r="339" s="2" customFormat="1" ht="24.15" customHeight="1">
      <c r="A339" s="38"/>
      <c r="B339" s="39"/>
      <c r="C339" s="219" t="s">
        <v>268</v>
      </c>
      <c r="D339" s="219" t="s">
        <v>150</v>
      </c>
      <c r="E339" s="220" t="s">
        <v>373</v>
      </c>
      <c r="F339" s="221" t="s">
        <v>374</v>
      </c>
      <c r="G339" s="222" t="s">
        <v>216</v>
      </c>
      <c r="H339" s="223">
        <v>2</v>
      </c>
      <c r="I339" s="224"/>
      <c r="J339" s="225">
        <f>ROUND(I339*H339,2)</f>
        <v>0</v>
      </c>
      <c r="K339" s="226"/>
      <c r="L339" s="44"/>
      <c r="M339" s="227" t="s">
        <v>1</v>
      </c>
      <c r="N339" s="228" t="s">
        <v>38</v>
      </c>
      <c r="O339" s="91"/>
      <c r="P339" s="229">
        <f>O339*H339</f>
        <v>0</v>
      </c>
      <c r="Q339" s="229">
        <v>0</v>
      </c>
      <c r="R339" s="229">
        <f>Q339*H339</f>
        <v>0</v>
      </c>
      <c r="S339" s="229">
        <v>0</v>
      </c>
      <c r="T339" s="23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1" t="s">
        <v>198</v>
      </c>
      <c r="AT339" s="231" t="s">
        <v>150</v>
      </c>
      <c r="AU339" s="231" t="s">
        <v>83</v>
      </c>
      <c r="AY339" s="17" t="s">
        <v>147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7" t="s">
        <v>81</v>
      </c>
      <c r="BK339" s="232">
        <f>ROUND(I339*H339,2)</f>
        <v>0</v>
      </c>
      <c r="BL339" s="17" t="s">
        <v>198</v>
      </c>
      <c r="BM339" s="231" t="s">
        <v>375</v>
      </c>
    </row>
    <row r="340" s="13" customFormat="1">
      <c r="A340" s="13"/>
      <c r="B340" s="233"/>
      <c r="C340" s="234"/>
      <c r="D340" s="235" t="s">
        <v>155</v>
      </c>
      <c r="E340" s="236" t="s">
        <v>1</v>
      </c>
      <c r="F340" s="237" t="s">
        <v>376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155</v>
      </c>
      <c r="AU340" s="243" t="s">
        <v>83</v>
      </c>
      <c r="AV340" s="13" t="s">
        <v>81</v>
      </c>
      <c r="AW340" s="13" t="s">
        <v>31</v>
      </c>
      <c r="AX340" s="13" t="s">
        <v>73</v>
      </c>
      <c r="AY340" s="243" t="s">
        <v>147</v>
      </c>
    </row>
    <row r="341" s="14" customFormat="1">
      <c r="A341" s="14"/>
      <c r="B341" s="244"/>
      <c r="C341" s="245"/>
      <c r="D341" s="235" t="s">
        <v>155</v>
      </c>
      <c r="E341" s="246" t="s">
        <v>1</v>
      </c>
      <c r="F341" s="247" t="s">
        <v>83</v>
      </c>
      <c r="G341" s="245"/>
      <c r="H341" s="248">
        <v>2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155</v>
      </c>
      <c r="AU341" s="254" t="s">
        <v>83</v>
      </c>
      <c r="AV341" s="14" t="s">
        <v>83</v>
      </c>
      <c r="AW341" s="14" t="s">
        <v>31</v>
      </c>
      <c r="AX341" s="14" t="s">
        <v>73</v>
      </c>
      <c r="AY341" s="254" t="s">
        <v>147</v>
      </c>
    </row>
    <row r="342" s="15" customFormat="1">
      <c r="A342" s="15"/>
      <c r="B342" s="255"/>
      <c r="C342" s="256"/>
      <c r="D342" s="235" t="s">
        <v>155</v>
      </c>
      <c r="E342" s="257" t="s">
        <v>1</v>
      </c>
      <c r="F342" s="258" t="s">
        <v>158</v>
      </c>
      <c r="G342" s="256"/>
      <c r="H342" s="259">
        <v>2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155</v>
      </c>
      <c r="AU342" s="265" t="s">
        <v>83</v>
      </c>
      <c r="AV342" s="15" t="s">
        <v>154</v>
      </c>
      <c r="AW342" s="15" t="s">
        <v>31</v>
      </c>
      <c r="AX342" s="15" t="s">
        <v>81</v>
      </c>
      <c r="AY342" s="265" t="s">
        <v>147</v>
      </c>
    </row>
    <row r="343" s="2" customFormat="1" ht="16.5" customHeight="1">
      <c r="A343" s="38"/>
      <c r="B343" s="39"/>
      <c r="C343" s="266" t="s">
        <v>377</v>
      </c>
      <c r="D343" s="266" t="s">
        <v>219</v>
      </c>
      <c r="E343" s="267" t="s">
        <v>378</v>
      </c>
      <c r="F343" s="268" t="s">
        <v>379</v>
      </c>
      <c r="G343" s="269" t="s">
        <v>216</v>
      </c>
      <c r="H343" s="270">
        <v>2</v>
      </c>
      <c r="I343" s="271"/>
      <c r="J343" s="272">
        <f>ROUND(I343*H343,2)</f>
        <v>0</v>
      </c>
      <c r="K343" s="273"/>
      <c r="L343" s="274"/>
      <c r="M343" s="275" t="s">
        <v>1</v>
      </c>
      <c r="N343" s="276" t="s">
        <v>38</v>
      </c>
      <c r="O343" s="91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1" t="s">
        <v>234</v>
      </c>
      <c r="AT343" s="231" t="s">
        <v>219</v>
      </c>
      <c r="AU343" s="231" t="s">
        <v>83</v>
      </c>
      <c r="AY343" s="17" t="s">
        <v>147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7" t="s">
        <v>81</v>
      </c>
      <c r="BK343" s="232">
        <f>ROUND(I343*H343,2)</f>
        <v>0</v>
      </c>
      <c r="BL343" s="17" t="s">
        <v>198</v>
      </c>
      <c r="BM343" s="231" t="s">
        <v>380</v>
      </c>
    </row>
    <row r="344" s="2" customFormat="1" ht="24.15" customHeight="1">
      <c r="A344" s="38"/>
      <c r="B344" s="39"/>
      <c r="C344" s="219" t="s">
        <v>272</v>
      </c>
      <c r="D344" s="219" t="s">
        <v>150</v>
      </c>
      <c r="E344" s="220" t="s">
        <v>381</v>
      </c>
      <c r="F344" s="221" t="s">
        <v>382</v>
      </c>
      <c r="G344" s="222" t="s">
        <v>165</v>
      </c>
      <c r="H344" s="223">
        <v>15.199999999999999</v>
      </c>
      <c r="I344" s="224"/>
      <c r="J344" s="225">
        <f>ROUND(I344*H344,2)</f>
        <v>0</v>
      </c>
      <c r="K344" s="226"/>
      <c r="L344" s="44"/>
      <c r="M344" s="227" t="s">
        <v>1</v>
      </c>
      <c r="N344" s="228" t="s">
        <v>38</v>
      </c>
      <c r="O344" s="91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198</v>
      </c>
      <c r="AT344" s="231" t="s">
        <v>150</v>
      </c>
      <c r="AU344" s="231" t="s">
        <v>83</v>
      </c>
      <c r="AY344" s="17" t="s">
        <v>147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81</v>
      </c>
      <c r="BK344" s="232">
        <f>ROUND(I344*H344,2)</f>
        <v>0</v>
      </c>
      <c r="BL344" s="17" t="s">
        <v>198</v>
      </c>
      <c r="BM344" s="231" t="s">
        <v>383</v>
      </c>
    </row>
    <row r="345" s="13" customFormat="1">
      <c r="A345" s="13"/>
      <c r="B345" s="233"/>
      <c r="C345" s="234"/>
      <c r="D345" s="235" t="s">
        <v>155</v>
      </c>
      <c r="E345" s="236" t="s">
        <v>1</v>
      </c>
      <c r="F345" s="237" t="s">
        <v>167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155</v>
      </c>
      <c r="AU345" s="243" t="s">
        <v>83</v>
      </c>
      <c r="AV345" s="13" t="s">
        <v>81</v>
      </c>
      <c r="AW345" s="13" t="s">
        <v>31</v>
      </c>
      <c r="AX345" s="13" t="s">
        <v>73</v>
      </c>
      <c r="AY345" s="243" t="s">
        <v>147</v>
      </c>
    </row>
    <row r="346" s="14" customFormat="1">
      <c r="A346" s="14"/>
      <c r="B346" s="244"/>
      <c r="C346" s="245"/>
      <c r="D346" s="235" t="s">
        <v>155</v>
      </c>
      <c r="E346" s="246" t="s">
        <v>1</v>
      </c>
      <c r="F346" s="247" t="s">
        <v>384</v>
      </c>
      <c r="G346" s="245"/>
      <c r="H346" s="248">
        <v>9.5999999999999996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155</v>
      </c>
      <c r="AU346" s="254" t="s">
        <v>83</v>
      </c>
      <c r="AV346" s="14" t="s">
        <v>83</v>
      </c>
      <c r="AW346" s="14" t="s">
        <v>31</v>
      </c>
      <c r="AX346" s="14" t="s">
        <v>73</v>
      </c>
      <c r="AY346" s="254" t="s">
        <v>147</v>
      </c>
    </row>
    <row r="347" s="13" customFormat="1">
      <c r="A347" s="13"/>
      <c r="B347" s="233"/>
      <c r="C347" s="234"/>
      <c r="D347" s="235" t="s">
        <v>155</v>
      </c>
      <c r="E347" s="236" t="s">
        <v>1</v>
      </c>
      <c r="F347" s="237" t="s">
        <v>156</v>
      </c>
      <c r="G347" s="234"/>
      <c r="H347" s="236" t="s">
        <v>1</v>
      </c>
      <c r="I347" s="238"/>
      <c r="J347" s="234"/>
      <c r="K347" s="234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155</v>
      </c>
      <c r="AU347" s="243" t="s">
        <v>83</v>
      </c>
      <c r="AV347" s="13" t="s">
        <v>81</v>
      </c>
      <c r="AW347" s="13" t="s">
        <v>31</v>
      </c>
      <c r="AX347" s="13" t="s">
        <v>73</v>
      </c>
      <c r="AY347" s="243" t="s">
        <v>147</v>
      </c>
    </row>
    <row r="348" s="14" customFormat="1">
      <c r="A348" s="14"/>
      <c r="B348" s="244"/>
      <c r="C348" s="245"/>
      <c r="D348" s="235" t="s">
        <v>155</v>
      </c>
      <c r="E348" s="246" t="s">
        <v>1</v>
      </c>
      <c r="F348" s="247" t="s">
        <v>385</v>
      </c>
      <c r="G348" s="245"/>
      <c r="H348" s="248">
        <v>5.5999999999999996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155</v>
      </c>
      <c r="AU348" s="254" t="s">
        <v>83</v>
      </c>
      <c r="AV348" s="14" t="s">
        <v>83</v>
      </c>
      <c r="AW348" s="14" t="s">
        <v>31</v>
      </c>
      <c r="AX348" s="14" t="s">
        <v>73</v>
      </c>
      <c r="AY348" s="254" t="s">
        <v>147</v>
      </c>
    </row>
    <row r="349" s="15" customFormat="1">
      <c r="A349" s="15"/>
      <c r="B349" s="255"/>
      <c r="C349" s="256"/>
      <c r="D349" s="235" t="s">
        <v>155</v>
      </c>
      <c r="E349" s="257" t="s">
        <v>1</v>
      </c>
      <c r="F349" s="258" t="s">
        <v>158</v>
      </c>
      <c r="G349" s="256"/>
      <c r="H349" s="259">
        <v>15.199999999999999</v>
      </c>
      <c r="I349" s="260"/>
      <c r="J349" s="256"/>
      <c r="K349" s="256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155</v>
      </c>
      <c r="AU349" s="265" t="s">
        <v>83</v>
      </c>
      <c r="AV349" s="15" t="s">
        <v>154</v>
      </c>
      <c r="AW349" s="15" t="s">
        <v>31</v>
      </c>
      <c r="AX349" s="15" t="s">
        <v>81</v>
      </c>
      <c r="AY349" s="265" t="s">
        <v>147</v>
      </c>
    </row>
    <row r="350" s="2" customFormat="1" ht="24.15" customHeight="1">
      <c r="A350" s="38"/>
      <c r="B350" s="39"/>
      <c r="C350" s="219" t="s">
        <v>386</v>
      </c>
      <c r="D350" s="219" t="s">
        <v>150</v>
      </c>
      <c r="E350" s="220" t="s">
        <v>387</v>
      </c>
      <c r="F350" s="221" t="s">
        <v>388</v>
      </c>
      <c r="G350" s="222" t="s">
        <v>165</v>
      </c>
      <c r="H350" s="223">
        <v>22.600000000000001</v>
      </c>
      <c r="I350" s="224"/>
      <c r="J350" s="225">
        <f>ROUND(I350*H350,2)</f>
        <v>0</v>
      </c>
      <c r="K350" s="226"/>
      <c r="L350" s="44"/>
      <c r="M350" s="227" t="s">
        <v>1</v>
      </c>
      <c r="N350" s="228" t="s">
        <v>38</v>
      </c>
      <c r="O350" s="91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198</v>
      </c>
      <c r="AT350" s="231" t="s">
        <v>150</v>
      </c>
      <c r="AU350" s="231" t="s">
        <v>83</v>
      </c>
      <c r="AY350" s="17" t="s">
        <v>147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81</v>
      </c>
      <c r="BK350" s="232">
        <f>ROUND(I350*H350,2)</f>
        <v>0</v>
      </c>
      <c r="BL350" s="17" t="s">
        <v>198</v>
      </c>
      <c r="BM350" s="231" t="s">
        <v>389</v>
      </c>
    </row>
    <row r="351" s="13" customFormat="1">
      <c r="A351" s="13"/>
      <c r="B351" s="233"/>
      <c r="C351" s="234"/>
      <c r="D351" s="235" t="s">
        <v>155</v>
      </c>
      <c r="E351" s="236" t="s">
        <v>1</v>
      </c>
      <c r="F351" s="237" t="s">
        <v>167</v>
      </c>
      <c r="G351" s="234"/>
      <c r="H351" s="236" t="s">
        <v>1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155</v>
      </c>
      <c r="AU351" s="243" t="s">
        <v>83</v>
      </c>
      <c r="AV351" s="13" t="s">
        <v>81</v>
      </c>
      <c r="AW351" s="13" t="s">
        <v>31</v>
      </c>
      <c r="AX351" s="13" t="s">
        <v>73</v>
      </c>
      <c r="AY351" s="243" t="s">
        <v>147</v>
      </c>
    </row>
    <row r="352" s="14" customFormat="1">
      <c r="A352" s="14"/>
      <c r="B352" s="244"/>
      <c r="C352" s="245"/>
      <c r="D352" s="235" t="s">
        <v>155</v>
      </c>
      <c r="E352" s="246" t="s">
        <v>1</v>
      </c>
      <c r="F352" s="247" t="s">
        <v>390</v>
      </c>
      <c r="G352" s="245"/>
      <c r="H352" s="248">
        <v>11.6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155</v>
      </c>
      <c r="AU352" s="254" t="s">
        <v>83</v>
      </c>
      <c r="AV352" s="14" t="s">
        <v>83</v>
      </c>
      <c r="AW352" s="14" t="s">
        <v>31</v>
      </c>
      <c r="AX352" s="14" t="s">
        <v>73</v>
      </c>
      <c r="AY352" s="254" t="s">
        <v>147</v>
      </c>
    </row>
    <row r="353" s="13" customFormat="1">
      <c r="A353" s="13"/>
      <c r="B353" s="233"/>
      <c r="C353" s="234"/>
      <c r="D353" s="235" t="s">
        <v>155</v>
      </c>
      <c r="E353" s="236" t="s">
        <v>1</v>
      </c>
      <c r="F353" s="237" t="s">
        <v>156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155</v>
      </c>
      <c r="AU353" s="243" t="s">
        <v>83</v>
      </c>
      <c r="AV353" s="13" t="s">
        <v>81</v>
      </c>
      <c r="AW353" s="13" t="s">
        <v>31</v>
      </c>
      <c r="AX353" s="13" t="s">
        <v>73</v>
      </c>
      <c r="AY353" s="243" t="s">
        <v>147</v>
      </c>
    </row>
    <row r="354" s="14" customFormat="1">
      <c r="A354" s="14"/>
      <c r="B354" s="244"/>
      <c r="C354" s="245"/>
      <c r="D354" s="235" t="s">
        <v>155</v>
      </c>
      <c r="E354" s="246" t="s">
        <v>1</v>
      </c>
      <c r="F354" s="247" t="s">
        <v>391</v>
      </c>
      <c r="G354" s="245"/>
      <c r="H354" s="248">
        <v>11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155</v>
      </c>
      <c r="AU354" s="254" t="s">
        <v>83</v>
      </c>
      <c r="AV354" s="14" t="s">
        <v>83</v>
      </c>
      <c r="AW354" s="14" t="s">
        <v>31</v>
      </c>
      <c r="AX354" s="14" t="s">
        <v>73</v>
      </c>
      <c r="AY354" s="254" t="s">
        <v>147</v>
      </c>
    </row>
    <row r="355" s="15" customFormat="1">
      <c r="A355" s="15"/>
      <c r="B355" s="255"/>
      <c r="C355" s="256"/>
      <c r="D355" s="235" t="s">
        <v>155</v>
      </c>
      <c r="E355" s="257" t="s">
        <v>1</v>
      </c>
      <c r="F355" s="258" t="s">
        <v>158</v>
      </c>
      <c r="G355" s="256"/>
      <c r="H355" s="259">
        <v>22.600000000000001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155</v>
      </c>
      <c r="AU355" s="265" t="s">
        <v>83</v>
      </c>
      <c r="AV355" s="15" t="s">
        <v>154</v>
      </c>
      <c r="AW355" s="15" t="s">
        <v>31</v>
      </c>
      <c r="AX355" s="15" t="s">
        <v>81</v>
      </c>
      <c r="AY355" s="265" t="s">
        <v>147</v>
      </c>
    </row>
    <row r="356" s="2" customFormat="1" ht="24.15" customHeight="1">
      <c r="A356" s="38"/>
      <c r="B356" s="39"/>
      <c r="C356" s="219" t="s">
        <v>277</v>
      </c>
      <c r="D356" s="219" t="s">
        <v>150</v>
      </c>
      <c r="E356" s="220" t="s">
        <v>392</v>
      </c>
      <c r="F356" s="221" t="s">
        <v>393</v>
      </c>
      <c r="G356" s="222" t="s">
        <v>165</v>
      </c>
      <c r="H356" s="223">
        <v>37.799999999999997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38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198</v>
      </c>
      <c r="AT356" s="231" t="s">
        <v>150</v>
      </c>
      <c r="AU356" s="231" t="s">
        <v>83</v>
      </c>
      <c r="AY356" s="17" t="s">
        <v>147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81</v>
      </c>
      <c r="BK356" s="232">
        <f>ROUND(I356*H356,2)</f>
        <v>0</v>
      </c>
      <c r="BL356" s="17" t="s">
        <v>198</v>
      </c>
      <c r="BM356" s="231" t="s">
        <v>394</v>
      </c>
    </row>
    <row r="357" s="14" customFormat="1">
      <c r="A357" s="14"/>
      <c r="B357" s="244"/>
      <c r="C357" s="245"/>
      <c r="D357" s="235" t="s">
        <v>155</v>
      </c>
      <c r="E357" s="246" t="s">
        <v>1</v>
      </c>
      <c r="F357" s="247" t="s">
        <v>395</v>
      </c>
      <c r="G357" s="245"/>
      <c r="H357" s="248">
        <v>37.799999999999997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155</v>
      </c>
      <c r="AU357" s="254" t="s">
        <v>83</v>
      </c>
      <c r="AV357" s="14" t="s">
        <v>83</v>
      </c>
      <c r="AW357" s="14" t="s">
        <v>31</v>
      </c>
      <c r="AX357" s="14" t="s">
        <v>73</v>
      </c>
      <c r="AY357" s="254" t="s">
        <v>147</v>
      </c>
    </row>
    <row r="358" s="15" customFormat="1">
      <c r="A358" s="15"/>
      <c r="B358" s="255"/>
      <c r="C358" s="256"/>
      <c r="D358" s="235" t="s">
        <v>155</v>
      </c>
      <c r="E358" s="257" t="s">
        <v>1</v>
      </c>
      <c r="F358" s="258" t="s">
        <v>158</v>
      </c>
      <c r="G358" s="256"/>
      <c r="H358" s="259">
        <v>37.799999999999997</v>
      </c>
      <c r="I358" s="260"/>
      <c r="J358" s="256"/>
      <c r="K358" s="256"/>
      <c r="L358" s="261"/>
      <c r="M358" s="262"/>
      <c r="N358" s="263"/>
      <c r="O358" s="263"/>
      <c r="P358" s="263"/>
      <c r="Q358" s="263"/>
      <c r="R358" s="263"/>
      <c r="S358" s="263"/>
      <c r="T358" s="26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5" t="s">
        <v>155</v>
      </c>
      <c r="AU358" s="265" t="s">
        <v>83</v>
      </c>
      <c r="AV358" s="15" t="s">
        <v>154</v>
      </c>
      <c r="AW358" s="15" t="s">
        <v>31</v>
      </c>
      <c r="AX358" s="15" t="s">
        <v>81</v>
      </c>
      <c r="AY358" s="265" t="s">
        <v>147</v>
      </c>
    </row>
    <row r="359" s="2" customFormat="1" ht="24.15" customHeight="1">
      <c r="A359" s="38"/>
      <c r="B359" s="39"/>
      <c r="C359" s="219" t="s">
        <v>396</v>
      </c>
      <c r="D359" s="219" t="s">
        <v>150</v>
      </c>
      <c r="E359" s="220" t="s">
        <v>397</v>
      </c>
      <c r="F359" s="221" t="s">
        <v>398</v>
      </c>
      <c r="G359" s="222" t="s">
        <v>216</v>
      </c>
      <c r="H359" s="223">
        <v>2</v>
      </c>
      <c r="I359" s="224"/>
      <c r="J359" s="225">
        <f>ROUND(I359*H359,2)</f>
        <v>0</v>
      </c>
      <c r="K359" s="226"/>
      <c r="L359" s="44"/>
      <c r="M359" s="227" t="s">
        <v>1</v>
      </c>
      <c r="N359" s="228" t="s">
        <v>38</v>
      </c>
      <c r="O359" s="91"/>
      <c r="P359" s="229">
        <f>O359*H359</f>
        <v>0</v>
      </c>
      <c r="Q359" s="229">
        <v>0</v>
      </c>
      <c r="R359" s="229">
        <f>Q359*H359</f>
        <v>0</v>
      </c>
      <c r="S359" s="229">
        <v>0</v>
      </c>
      <c r="T359" s="230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1" t="s">
        <v>198</v>
      </c>
      <c r="AT359" s="231" t="s">
        <v>150</v>
      </c>
      <c r="AU359" s="231" t="s">
        <v>83</v>
      </c>
      <c r="AY359" s="17" t="s">
        <v>147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7" t="s">
        <v>81</v>
      </c>
      <c r="BK359" s="232">
        <f>ROUND(I359*H359,2)</f>
        <v>0</v>
      </c>
      <c r="BL359" s="17" t="s">
        <v>198</v>
      </c>
      <c r="BM359" s="231" t="s">
        <v>399</v>
      </c>
    </row>
    <row r="360" s="2" customFormat="1" ht="24.15" customHeight="1">
      <c r="A360" s="38"/>
      <c r="B360" s="39"/>
      <c r="C360" s="219" t="s">
        <v>281</v>
      </c>
      <c r="D360" s="219" t="s">
        <v>150</v>
      </c>
      <c r="E360" s="220" t="s">
        <v>400</v>
      </c>
      <c r="F360" s="221" t="s">
        <v>401</v>
      </c>
      <c r="G360" s="222" t="s">
        <v>165</v>
      </c>
      <c r="H360" s="223">
        <v>37.799999999999997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38</v>
      </c>
      <c r="O360" s="91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198</v>
      </c>
      <c r="AT360" s="231" t="s">
        <v>150</v>
      </c>
      <c r="AU360" s="231" t="s">
        <v>83</v>
      </c>
      <c r="AY360" s="17" t="s">
        <v>147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81</v>
      </c>
      <c r="BK360" s="232">
        <f>ROUND(I360*H360,2)</f>
        <v>0</v>
      </c>
      <c r="BL360" s="17" t="s">
        <v>198</v>
      </c>
      <c r="BM360" s="231" t="s">
        <v>402</v>
      </c>
    </row>
    <row r="361" s="14" customFormat="1">
      <c r="A361" s="14"/>
      <c r="B361" s="244"/>
      <c r="C361" s="245"/>
      <c r="D361" s="235" t="s">
        <v>155</v>
      </c>
      <c r="E361" s="246" t="s">
        <v>1</v>
      </c>
      <c r="F361" s="247" t="s">
        <v>395</v>
      </c>
      <c r="G361" s="245"/>
      <c r="H361" s="248">
        <v>37.799999999999997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155</v>
      </c>
      <c r="AU361" s="254" t="s">
        <v>83</v>
      </c>
      <c r="AV361" s="14" t="s">
        <v>83</v>
      </c>
      <c r="AW361" s="14" t="s">
        <v>31</v>
      </c>
      <c r="AX361" s="14" t="s">
        <v>73</v>
      </c>
      <c r="AY361" s="254" t="s">
        <v>147</v>
      </c>
    </row>
    <row r="362" s="15" customFormat="1">
      <c r="A362" s="15"/>
      <c r="B362" s="255"/>
      <c r="C362" s="256"/>
      <c r="D362" s="235" t="s">
        <v>155</v>
      </c>
      <c r="E362" s="257" t="s">
        <v>1</v>
      </c>
      <c r="F362" s="258" t="s">
        <v>158</v>
      </c>
      <c r="G362" s="256"/>
      <c r="H362" s="259">
        <v>37.799999999999997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155</v>
      </c>
      <c r="AU362" s="265" t="s">
        <v>83</v>
      </c>
      <c r="AV362" s="15" t="s">
        <v>154</v>
      </c>
      <c r="AW362" s="15" t="s">
        <v>31</v>
      </c>
      <c r="AX362" s="15" t="s">
        <v>81</v>
      </c>
      <c r="AY362" s="265" t="s">
        <v>147</v>
      </c>
    </row>
    <row r="363" s="2" customFormat="1" ht="24.15" customHeight="1">
      <c r="A363" s="38"/>
      <c r="B363" s="39"/>
      <c r="C363" s="219" t="s">
        <v>403</v>
      </c>
      <c r="D363" s="219" t="s">
        <v>150</v>
      </c>
      <c r="E363" s="220" t="s">
        <v>404</v>
      </c>
      <c r="F363" s="221" t="s">
        <v>405</v>
      </c>
      <c r="G363" s="222" t="s">
        <v>302</v>
      </c>
      <c r="H363" s="223">
        <v>0.053999999999999999</v>
      </c>
      <c r="I363" s="224"/>
      <c r="J363" s="225">
        <f>ROUND(I363*H363,2)</f>
        <v>0</v>
      </c>
      <c r="K363" s="226"/>
      <c r="L363" s="44"/>
      <c r="M363" s="227" t="s">
        <v>1</v>
      </c>
      <c r="N363" s="228" t="s">
        <v>38</v>
      </c>
      <c r="O363" s="91"/>
      <c r="P363" s="229">
        <f>O363*H363</f>
        <v>0</v>
      </c>
      <c r="Q363" s="229">
        <v>0</v>
      </c>
      <c r="R363" s="229">
        <f>Q363*H363</f>
        <v>0</v>
      </c>
      <c r="S363" s="229">
        <v>0</v>
      </c>
      <c r="T363" s="230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1" t="s">
        <v>198</v>
      </c>
      <c r="AT363" s="231" t="s">
        <v>150</v>
      </c>
      <c r="AU363" s="231" t="s">
        <v>83</v>
      </c>
      <c r="AY363" s="17" t="s">
        <v>147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7" t="s">
        <v>81</v>
      </c>
      <c r="BK363" s="232">
        <f>ROUND(I363*H363,2)</f>
        <v>0</v>
      </c>
      <c r="BL363" s="17" t="s">
        <v>198</v>
      </c>
      <c r="BM363" s="231" t="s">
        <v>406</v>
      </c>
    </row>
    <row r="364" s="12" customFormat="1" ht="22.8" customHeight="1">
      <c r="A364" s="12"/>
      <c r="B364" s="203"/>
      <c r="C364" s="204"/>
      <c r="D364" s="205" t="s">
        <v>72</v>
      </c>
      <c r="E364" s="217" t="s">
        <v>407</v>
      </c>
      <c r="F364" s="217" t="s">
        <v>408</v>
      </c>
      <c r="G364" s="204"/>
      <c r="H364" s="204"/>
      <c r="I364" s="207"/>
      <c r="J364" s="218">
        <f>BK364</f>
        <v>0</v>
      </c>
      <c r="K364" s="204"/>
      <c r="L364" s="209"/>
      <c r="M364" s="210"/>
      <c r="N364" s="211"/>
      <c r="O364" s="211"/>
      <c r="P364" s="212">
        <f>SUM(P365:P407)</f>
        <v>0</v>
      </c>
      <c r="Q364" s="211"/>
      <c r="R364" s="212">
        <f>SUM(R365:R407)</f>
        <v>0</v>
      </c>
      <c r="S364" s="211"/>
      <c r="T364" s="213">
        <f>SUM(T365:T407)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83</v>
      </c>
      <c r="AT364" s="215" t="s">
        <v>72</v>
      </c>
      <c r="AU364" s="215" t="s">
        <v>81</v>
      </c>
      <c r="AY364" s="214" t="s">
        <v>147</v>
      </c>
      <c r="BK364" s="216">
        <f>SUM(BK365:BK407)</f>
        <v>0</v>
      </c>
    </row>
    <row r="365" s="2" customFormat="1" ht="16.5" customHeight="1">
      <c r="A365" s="38"/>
      <c r="B365" s="39"/>
      <c r="C365" s="219" t="s">
        <v>286</v>
      </c>
      <c r="D365" s="219" t="s">
        <v>150</v>
      </c>
      <c r="E365" s="220" t="s">
        <v>409</v>
      </c>
      <c r="F365" s="221" t="s">
        <v>410</v>
      </c>
      <c r="G365" s="222" t="s">
        <v>411</v>
      </c>
      <c r="H365" s="223">
        <v>7</v>
      </c>
      <c r="I365" s="224"/>
      <c r="J365" s="225">
        <f>ROUND(I365*H365,2)</f>
        <v>0</v>
      </c>
      <c r="K365" s="226"/>
      <c r="L365" s="44"/>
      <c r="M365" s="227" t="s">
        <v>1</v>
      </c>
      <c r="N365" s="228" t="s">
        <v>38</v>
      </c>
      <c r="O365" s="91"/>
      <c r="P365" s="229">
        <f>O365*H365</f>
        <v>0</v>
      </c>
      <c r="Q365" s="229">
        <v>0</v>
      </c>
      <c r="R365" s="229">
        <f>Q365*H365</f>
        <v>0</v>
      </c>
      <c r="S365" s="229">
        <v>0</v>
      </c>
      <c r="T365" s="23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1" t="s">
        <v>198</v>
      </c>
      <c r="AT365" s="231" t="s">
        <v>150</v>
      </c>
      <c r="AU365" s="231" t="s">
        <v>83</v>
      </c>
      <c r="AY365" s="17" t="s">
        <v>147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7" t="s">
        <v>81</v>
      </c>
      <c r="BK365" s="232">
        <f>ROUND(I365*H365,2)</f>
        <v>0</v>
      </c>
      <c r="BL365" s="17" t="s">
        <v>198</v>
      </c>
      <c r="BM365" s="231" t="s">
        <v>412</v>
      </c>
    </row>
    <row r="366" s="13" customFormat="1">
      <c r="A366" s="13"/>
      <c r="B366" s="233"/>
      <c r="C366" s="234"/>
      <c r="D366" s="235" t="s">
        <v>155</v>
      </c>
      <c r="E366" s="236" t="s">
        <v>1</v>
      </c>
      <c r="F366" s="237" t="s">
        <v>167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155</v>
      </c>
      <c r="AU366" s="243" t="s">
        <v>83</v>
      </c>
      <c r="AV366" s="13" t="s">
        <v>81</v>
      </c>
      <c r="AW366" s="13" t="s">
        <v>31</v>
      </c>
      <c r="AX366" s="13" t="s">
        <v>73</v>
      </c>
      <c r="AY366" s="243" t="s">
        <v>147</v>
      </c>
    </row>
    <row r="367" s="14" customFormat="1">
      <c r="A367" s="14"/>
      <c r="B367" s="244"/>
      <c r="C367" s="245"/>
      <c r="D367" s="235" t="s">
        <v>155</v>
      </c>
      <c r="E367" s="246" t="s">
        <v>1</v>
      </c>
      <c r="F367" s="247" t="s">
        <v>166</v>
      </c>
      <c r="G367" s="245"/>
      <c r="H367" s="248">
        <v>6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155</v>
      </c>
      <c r="AU367" s="254" t="s">
        <v>83</v>
      </c>
      <c r="AV367" s="14" t="s">
        <v>83</v>
      </c>
      <c r="AW367" s="14" t="s">
        <v>31</v>
      </c>
      <c r="AX367" s="14" t="s">
        <v>73</v>
      </c>
      <c r="AY367" s="254" t="s">
        <v>147</v>
      </c>
    </row>
    <row r="368" s="13" customFormat="1">
      <c r="A368" s="13"/>
      <c r="B368" s="233"/>
      <c r="C368" s="234"/>
      <c r="D368" s="235" t="s">
        <v>155</v>
      </c>
      <c r="E368" s="236" t="s">
        <v>1</v>
      </c>
      <c r="F368" s="237" t="s">
        <v>156</v>
      </c>
      <c r="G368" s="234"/>
      <c r="H368" s="236" t="s">
        <v>1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155</v>
      </c>
      <c r="AU368" s="243" t="s">
        <v>83</v>
      </c>
      <c r="AV368" s="13" t="s">
        <v>81</v>
      </c>
      <c r="AW368" s="13" t="s">
        <v>31</v>
      </c>
      <c r="AX368" s="13" t="s">
        <v>73</v>
      </c>
      <c r="AY368" s="243" t="s">
        <v>147</v>
      </c>
    </row>
    <row r="369" s="14" customFormat="1">
      <c r="A369" s="14"/>
      <c r="B369" s="244"/>
      <c r="C369" s="245"/>
      <c r="D369" s="235" t="s">
        <v>155</v>
      </c>
      <c r="E369" s="246" t="s">
        <v>1</v>
      </c>
      <c r="F369" s="247" t="s">
        <v>81</v>
      </c>
      <c r="G369" s="245"/>
      <c r="H369" s="248">
        <v>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155</v>
      </c>
      <c r="AU369" s="254" t="s">
        <v>83</v>
      </c>
      <c r="AV369" s="14" t="s">
        <v>83</v>
      </c>
      <c r="AW369" s="14" t="s">
        <v>31</v>
      </c>
      <c r="AX369" s="14" t="s">
        <v>73</v>
      </c>
      <c r="AY369" s="254" t="s">
        <v>147</v>
      </c>
    </row>
    <row r="370" s="15" customFormat="1">
      <c r="A370" s="15"/>
      <c r="B370" s="255"/>
      <c r="C370" s="256"/>
      <c r="D370" s="235" t="s">
        <v>155</v>
      </c>
      <c r="E370" s="257" t="s">
        <v>1</v>
      </c>
      <c r="F370" s="258" t="s">
        <v>158</v>
      </c>
      <c r="G370" s="256"/>
      <c r="H370" s="259">
        <v>7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5" t="s">
        <v>155</v>
      </c>
      <c r="AU370" s="265" t="s">
        <v>83</v>
      </c>
      <c r="AV370" s="15" t="s">
        <v>154</v>
      </c>
      <c r="AW370" s="15" t="s">
        <v>31</v>
      </c>
      <c r="AX370" s="15" t="s">
        <v>81</v>
      </c>
      <c r="AY370" s="265" t="s">
        <v>147</v>
      </c>
    </row>
    <row r="371" s="2" customFormat="1" ht="24.15" customHeight="1">
      <c r="A371" s="38"/>
      <c r="B371" s="39"/>
      <c r="C371" s="219" t="s">
        <v>413</v>
      </c>
      <c r="D371" s="219" t="s">
        <v>150</v>
      </c>
      <c r="E371" s="220" t="s">
        <v>414</v>
      </c>
      <c r="F371" s="221" t="s">
        <v>415</v>
      </c>
      <c r="G371" s="222" t="s">
        <v>411</v>
      </c>
      <c r="H371" s="223">
        <v>5</v>
      </c>
      <c r="I371" s="224"/>
      <c r="J371" s="225">
        <f>ROUND(I371*H371,2)</f>
        <v>0</v>
      </c>
      <c r="K371" s="226"/>
      <c r="L371" s="44"/>
      <c r="M371" s="227" t="s">
        <v>1</v>
      </c>
      <c r="N371" s="228" t="s">
        <v>38</v>
      </c>
      <c r="O371" s="91"/>
      <c r="P371" s="229">
        <f>O371*H371</f>
        <v>0</v>
      </c>
      <c r="Q371" s="229">
        <v>0</v>
      </c>
      <c r="R371" s="229">
        <f>Q371*H371</f>
        <v>0</v>
      </c>
      <c r="S371" s="229">
        <v>0</v>
      </c>
      <c r="T371" s="230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1" t="s">
        <v>198</v>
      </c>
      <c r="AT371" s="231" t="s">
        <v>150</v>
      </c>
      <c r="AU371" s="231" t="s">
        <v>83</v>
      </c>
      <c r="AY371" s="17" t="s">
        <v>147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7" t="s">
        <v>81</v>
      </c>
      <c r="BK371" s="232">
        <f>ROUND(I371*H371,2)</f>
        <v>0</v>
      </c>
      <c r="BL371" s="17" t="s">
        <v>198</v>
      </c>
      <c r="BM371" s="231" t="s">
        <v>416</v>
      </c>
    </row>
    <row r="372" s="13" customFormat="1">
      <c r="A372" s="13"/>
      <c r="B372" s="233"/>
      <c r="C372" s="234"/>
      <c r="D372" s="235" t="s">
        <v>155</v>
      </c>
      <c r="E372" s="236" t="s">
        <v>1</v>
      </c>
      <c r="F372" s="237" t="s">
        <v>167</v>
      </c>
      <c r="G372" s="234"/>
      <c r="H372" s="236" t="s">
        <v>1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155</v>
      </c>
      <c r="AU372" s="243" t="s">
        <v>83</v>
      </c>
      <c r="AV372" s="13" t="s">
        <v>81</v>
      </c>
      <c r="AW372" s="13" t="s">
        <v>31</v>
      </c>
      <c r="AX372" s="13" t="s">
        <v>73</v>
      </c>
      <c r="AY372" s="243" t="s">
        <v>147</v>
      </c>
    </row>
    <row r="373" s="14" customFormat="1">
      <c r="A373" s="14"/>
      <c r="B373" s="244"/>
      <c r="C373" s="245"/>
      <c r="D373" s="235" t="s">
        <v>155</v>
      </c>
      <c r="E373" s="246" t="s">
        <v>1</v>
      </c>
      <c r="F373" s="247" t="s">
        <v>154</v>
      </c>
      <c r="G373" s="245"/>
      <c r="H373" s="248">
        <v>4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155</v>
      </c>
      <c r="AU373" s="254" t="s">
        <v>83</v>
      </c>
      <c r="AV373" s="14" t="s">
        <v>83</v>
      </c>
      <c r="AW373" s="14" t="s">
        <v>31</v>
      </c>
      <c r="AX373" s="14" t="s">
        <v>73</v>
      </c>
      <c r="AY373" s="254" t="s">
        <v>147</v>
      </c>
    </row>
    <row r="374" s="13" customFormat="1">
      <c r="A374" s="13"/>
      <c r="B374" s="233"/>
      <c r="C374" s="234"/>
      <c r="D374" s="235" t="s">
        <v>155</v>
      </c>
      <c r="E374" s="236" t="s">
        <v>1</v>
      </c>
      <c r="F374" s="237" t="s">
        <v>156</v>
      </c>
      <c r="G374" s="234"/>
      <c r="H374" s="236" t="s">
        <v>1</v>
      </c>
      <c r="I374" s="238"/>
      <c r="J374" s="234"/>
      <c r="K374" s="234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155</v>
      </c>
      <c r="AU374" s="243" t="s">
        <v>83</v>
      </c>
      <c r="AV374" s="13" t="s">
        <v>81</v>
      </c>
      <c r="AW374" s="13" t="s">
        <v>31</v>
      </c>
      <c r="AX374" s="13" t="s">
        <v>73</v>
      </c>
      <c r="AY374" s="243" t="s">
        <v>147</v>
      </c>
    </row>
    <row r="375" s="14" customFormat="1">
      <c r="A375" s="14"/>
      <c r="B375" s="244"/>
      <c r="C375" s="245"/>
      <c r="D375" s="235" t="s">
        <v>155</v>
      </c>
      <c r="E375" s="246" t="s">
        <v>1</v>
      </c>
      <c r="F375" s="247" t="s">
        <v>81</v>
      </c>
      <c r="G375" s="245"/>
      <c r="H375" s="248">
        <v>1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155</v>
      </c>
      <c r="AU375" s="254" t="s">
        <v>83</v>
      </c>
      <c r="AV375" s="14" t="s">
        <v>83</v>
      </c>
      <c r="AW375" s="14" t="s">
        <v>31</v>
      </c>
      <c r="AX375" s="14" t="s">
        <v>73</v>
      </c>
      <c r="AY375" s="254" t="s">
        <v>147</v>
      </c>
    </row>
    <row r="376" s="15" customFormat="1">
      <c r="A376" s="15"/>
      <c r="B376" s="255"/>
      <c r="C376" s="256"/>
      <c r="D376" s="235" t="s">
        <v>155</v>
      </c>
      <c r="E376" s="257" t="s">
        <v>1</v>
      </c>
      <c r="F376" s="258" t="s">
        <v>158</v>
      </c>
      <c r="G376" s="256"/>
      <c r="H376" s="259">
        <v>5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5" t="s">
        <v>155</v>
      </c>
      <c r="AU376" s="265" t="s">
        <v>83</v>
      </c>
      <c r="AV376" s="15" t="s">
        <v>154</v>
      </c>
      <c r="AW376" s="15" t="s">
        <v>31</v>
      </c>
      <c r="AX376" s="15" t="s">
        <v>81</v>
      </c>
      <c r="AY376" s="265" t="s">
        <v>147</v>
      </c>
    </row>
    <row r="377" s="2" customFormat="1" ht="24.15" customHeight="1">
      <c r="A377" s="38"/>
      <c r="B377" s="39"/>
      <c r="C377" s="219" t="s">
        <v>291</v>
      </c>
      <c r="D377" s="219" t="s">
        <v>150</v>
      </c>
      <c r="E377" s="220" t="s">
        <v>417</v>
      </c>
      <c r="F377" s="221" t="s">
        <v>418</v>
      </c>
      <c r="G377" s="222" t="s">
        <v>411</v>
      </c>
      <c r="H377" s="223">
        <v>2</v>
      </c>
      <c r="I377" s="224"/>
      <c r="J377" s="225">
        <f>ROUND(I377*H377,2)</f>
        <v>0</v>
      </c>
      <c r="K377" s="226"/>
      <c r="L377" s="44"/>
      <c r="M377" s="227" t="s">
        <v>1</v>
      </c>
      <c r="N377" s="228" t="s">
        <v>38</v>
      </c>
      <c r="O377" s="91"/>
      <c r="P377" s="229">
        <f>O377*H377</f>
        <v>0</v>
      </c>
      <c r="Q377" s="229">
        <v>0</v>
      </c>
      <c r="R377" s="229">
        <f>Q377*H377</f>
        <v>0</v>
      </c>
      <c r="S377" s="229">
        <v>0</v>
      </c>
      <c r="T377" s="23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1" t="s">
        <v>198</v>
      </c>
      <c r="AT377" s="231" t="s">
        <v>150</v>
      </c>
      <c r="AU377" s="231" t="s">
        <v>83</v>
      </c>
      <c r="AY377" s="17" t="s">
        <v>147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7" t="s">
        <v>81</v>
      </c>
      <c r="BK377" s="232">
        <f>ROUND(I377*H377,2)</f>
        <v>0</v>
      </c>
      <c r="BL377" s="17" t="s">
        <v>198</v>
      </c>
      <c r="BM377" s="231" t="s">
        <v>419</v>
      </c>
    </row>
    <row r="378" s="13" customFormat="1">
      <c r="A378" s="13"/>
      <c r="B378" s="233"/>
      <c r="C378" s="234"/>
      <c r="D378" s="235" t="s">
        <v>155</v>
      </c>
      <c r="E378" s="236" t="s">
        <v>1</v>
      </c>
      <c r="F378" s="237" t="s">
        <v>167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155</v>
      </c>
      <c r="AU378" s="243" t="s">
        <v>83</v>
      </c>
      <c r="AV378" s="13" t="s">
        <v>81</v>
      </c>
      <c r="AW378" s="13" t="s">
        <v>31</v>
      </c>
      <c r="AX378" s="13" t="s">
        <v>73</v>
      </c>
      <c r="AY378" s="243" t="s">
        <v>147</v>
      </c>
    </row>
    <row r="379" s="14" customFormat="1">
      <c r="A379" s="14"/>
      <c r="B379" s="244"/>
      <c r="C379" s="245"/>
      <c r="D379" s="235" t="s">
        <v>155</v>
      </c>
      <c r="E379" s="246" t="s">
        <v>1</v>
      </c>
      <c r="F379" s="247" t="s">
        <v>83</v>
      </c>
      <c r="G379" s="245"/>
      <c r="H379" s="248">
        <v>2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155</v>
      </c>
      <c r="AU379" s="254" t="s">
        <v>83</v>
      </c>
      <c r="AV379" s="14" t="s">
        <v>83</v>
      </c>
      <c r="AW379" s="14" t="s">
        <v>31</v>
      </c>
      <c r="AX379" s="14" t="s">
        <v>73</v>
      </c>
      <c r="AY379" s="254" t="s">
        <v>147</v>
      </c>
    </row>
    <row r="380" s="15" customFormat="1">
      <c r="A380" s="15"/>
      <c r="B380" s="255"/>
      <c r="C380" s="256"/>
      <c r="D380" s="235" t="s">
        <v>155</v>
      </c>
      <c r="E380" s="257" t="s">
        <v>1</v>
      </c>
      <c r="F380" s="258" t="s">
        <v>158</v>
      </c>
      <c r="G380" s="256"/>
      <c r="H380" s="259">
        <v>2</v>
      </c>
      <c r="I380" s="260"/>
      <c r="J380" s="256"/>
      <c r="K380" s="256"/>
      <c r="L380" s="261"/>
      <c r="M380" s="262"/>
      <c r="N380" s="263"/>
      <c r="O380" s="263"/>
      <c r="P380" s="263"/>
      <c r="Q380" s="263"/>
      <c r="R380" s="263"/>
      <c r="S380" s="263"/>
      <c r="T380" s="26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5" t="s">
        <v>155</v>
      </c>
      <c r="AU380" s="265" t="s">
        <v>83</v>
      </c>
      <c r="AV380" s="15" t="s">
        <v>154</v>
      </c>
      <c r="AW380" s="15" t="s">
        <v>31</v>
      </c>
      <c r="AX380" s="15" t="s">
        <v>81</v>
      </c>
      <c r="AY380" s="265" t="s">
        <v>147</v>
      </c>
    </row>
    <row r="381" s="2" customFormat="1" ht="16.5" customHeight="1">
      <c r="A381" s="38"/>
      <c r="B381" s="39"/>
      <c r="C381" s="219" t="s">
        <v>420</v>
      </c>
      <c r="D381" s="219" t="s">
        <v>150</v>
      </c>
      <c r="E381" s="220" t="s">
        <v>421</v>
      </c>
      <c r="F381" s="221" t="s">
        <v>422</v>
      </c>
      <c r="G381" s="222" t="s">
        <v>411</v>
      </c>
      <c r="H381" s="223">
        <v>2</v>
      </c>
      <c r="I381" s="224"/>
      <c r="J381" s="225">
        <f>ROUND(I381*H381,2)</f>
        <v>0</v>
      </c>
      <c r="K381" s="226"/>
      <c r="L381" s="44"/>
      <c r="M381" s="227" t="s">
        <v>1</v>
      </c>
      <c r="N381" s="228" t="s">
        <v>38</v>
      </c>
      <c r="O381" s="91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1" t="s">
        <v>198</v>
      </c>
      <c r="AT381" s="231" t="s">
        <v>150</v>
      </c>
      <c r="AU381" s="231" t="s">
        <v>83</v>
      </c>
      <c r="AY381" s="17" t="s">
        <v>147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7" t="s">
        <v>81</v>
      </c>
      <c r="BK381" s="232">
        <f>ROUND(I381*H381,2)</f>
        <v>0</v>
      </c>
      <c r="BL381" s="17" t="s">
        <v>198</v>
      </c>
      <c r="BM381" s="231" t="s">
        <v>423</v>
      </c>
    </row>
    <row r="382" s="2" customFormat="1" ht="16.5" customHeight="1">
      <c r="A382" s="38"/>
      <c r="B382" s="39"/>
      <c r="C382" s="266" t="s">
        <v>297</v>
      </c>
      <c r="D382" s="266" t="s">
        <v>219</v>
      </c>
      <c r="E382" s="267" t="s">
        <v>424</v>
      </c>
      <c r="F382" s="268" t="s">
        <v>425</v>
      </c>
      <c r="G382" s="269" t="s">
        <v>216</v>
      </c>
      <c r="H382" s="270">
        <v>2</v>
      </c>
      <c r="I382" s="271"/>
      <c r="J382" s="272">
        <f>ROUND(I382*H382,2)</f>
        <v>0</v>
      </c>
      <c r="K382" s="273"/>
      <c r="L382" s="274"/>
      <c r="M382" s="275" t="s">
        <v>1</v>
      </c>
      <c r="N382" s="276" t="s">
        <v>38</v>
      </c>
      <c r="O382" s="91"/>
      <c r="P382" s="229">
        <f>O382*H382</f>
        <v>0</v>
      </c>
      <c r="Q382" s="229">
        <v>0</v>
      </c>
      <c r="R382" s="229">
        <f>Q382*H382</f>
        <v>0</v>
      </c>
      <c r="S382" s="229">
        <v>0</v>
      </c>
      <c r="T382" s="23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1" t="s">
        <v>234</v>
      </c>
      <c r="AT382" s="231" t="s">
        <v>219</v>
      </c>
      <c r="AU382" s="231" t="s">
        <v>83</v>
      </c>
      <c r="AY382" s="17" t="s">
        <v>147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7" t="s">
        <v>81</v>
      </c>
      <c r="BK382" s="232">
        <f>ROUND(I382*H382,2)</f>
        <v>0</v>
      </c>
      <c r="BL382" s="17" t="s">
        <v>198</v>
      </c>
      <c r="BM382" s="231" t="s">
        <v>426</v>
      </c>
    </row>
    <row r="383" s="2" customFormat="1" ht="24.15" customHeight="1">
      <c r="A383" s="38"/>
      <c r="B383" s="39"/>
      <c r="C383" s="219" t="s">
        <v>427</v>
      </c>
      <c r="D383" s="219" t="s">
        <v>150</v>
      </c>
      <c r="E383" s="220" t="s">
        <v>428</v>
      </c>
      <c r="F383" s="221" t="s">
        <v>429</v>
      </c>
      <c r="G383" s="222" t="s">
        <v>411</v>
      </c>
      <c r="H383" s="223">
        <v>10</v>
      </c>
      <c r="I383" s="224"/>
      <c r="J383" s="225">
        <f>ROUND(I383*H383,2)</f>
        <v>0</v>
      </c>
      <c r="K383" s="226"/>
      <c r="L383" s="44"/>
      <c r="M383" s="227" t="s">
        <v>1</v>
      </c>
      <c r="N383" s="228" t="s">
        <v>38</v>
      </c>
      <c r="O383" s="91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1" t="s">
        <v>198</v>
      </c>
      <c r="AT383" s="231" t="s">
        <v>150</v>
      </c>
      <c r="AU383" s="231" t="s">
        <v>83</v>
      </c>
      <c r="AY383" s="17" t="s">
        <v>147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7" t="s">
        <v>81</v>
      </c>
      <c r="BK383" s="232">
        <f>ROUND(I383*H383,2)</f>
        <v>0</v>
      </c>
      <c r="BL383" s="17" t="s">
        <v>198</v>
      </c>
      <c r="BM383" s="231" t="s">
        <v>430</v>
      </c>
    </row>
    <row r="384" s="13" customFormat="1">
      <c r="A384" s="13"/>
      <c r="B384" s="233"/>
      <c r="C384" s="234"/>
      <c r="D384" s="235" t="s">
        <v>155</v>
      </c>
      <c r="E384" s="236" t="s">
        <v>1</v>
      </c>
      <c r="F384" s="237" t="s">
        <v>167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155</v>
      </c>
      <c r="AU384" s="243" t="s">
        <v>83</v>
      </c>
      <c r="AV384" s="13" t="s">
        <v>81</v>
      </c>
      <c r="AW384" s="13" t="s">
        <v>31</v>
      </c>
      <c r="AX384" s="13" t="s">
        <v>73</v>
      </c>
      <c r="AY384" s="243" t="s">
        <v>147</v>
      </c>
    </row>
    <row r="385" s="14" customFormat="1">
      <c r="A385" s="14"/>
      <c r="B385" s="244"/>
      <c r="C385" s="245"/>
      <c r="D385" s="235" t="s">
        <v>155</v>
      </c>
      <c r="E385" s="246" t="s">
        <v>1</v>
      </c>
      <c r="F385" s="247" t="s">
        <v>171</v>
      </c>
      <c r="G385" s="245"/>
      <c r="H385" s="248">
        <v>8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155</v>
      </c>
      <c r="AU385" s="254" t="s">
        <v>83</v>
      </c>
      <c r="AV385" s="14" t="s">
        <v>83</v>
      </c>
      <c r="AW385" s="14" t="s">
        <v>31</v>
      </c>
      <c r="AX385" s="14" t="s">
        <v>73</v>
      </c>
      <c r="AY385" s="254" t="s">
        <v>147</v>
      </c>
    </row>
    <row r="386" s="13" customFormat="1">
      <c r="A386" s="13"/>
      <c r="B386" s="233"/>
      <c r="C386" s="234"/>
      <c r="D386" s="235" t="s">
        <v>155</v>
      </c>
      <c r="E386" s="236" t="s">
        <v>1</v>
      </c>
      <c r="F386" s="237" t="s">
        <v>156</v>
      </c>
      <c r="G386" s="234"/>
      <c r="H386" s="236" t="s">
        <v>1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155</v>
      </c>
      <c r="AU386" s="243" t="s">
        <v>83</v>
      </c>
      <c r="AV386" s="13" t="s">
        <v>81</v>
      </c>
      <c r="AW386" s="13" t="s">
        <v>31</v>
      </c>
      <c r="AX386" s="13" t="s">
        <v>73</v>
      </c>
      <c r="AY386" s="243" t="s">
        <v>147</v>
      </c>
    </row>
    <row r="387" s="14" customFormat="1">
      <c r="A387" s="14"/>
      <c r="B387" s="244"/>
      <c r="C387" s="245"/>
      <c r="D387" s="235" t="s">
        <v>155</v>
      </c>
      <c r="E387" s="246" t="s">
        <v>1</v>
      </c>
      <c r="F387" s="247" t="s">
        <v>83</v>
      </c>
      <c r="G387" s="245"/>
      <c r="H387" s="248">
        <v>2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155</v>
      </c>
      <c r="AU387" s="254" t="s">
        <v>83</v>
      </c>
      <c r="AV387" s="14" t="s">
        <v>83</v>
      </c>
      <c r="AW387" s="14" t="s">
        <v>31</v>
      </c>
      <c r="AX387" s="14" t="s">
        <v>73</v>
      </c>
      <c r="AY387" s="254" t="s">
        <v>147</v>
      </c>
    </row>
    <row r="388" s="15" customFormat="1">
      <c r="A388" s="15"/>
      <c r="B388" s="255"/>
      <c r="C388" s="256"/>
      <c r="D388" s="235" t="s">
        <v>155</v>
      </c>
      <c r="E388" s="257" t="s">
        <v>1</v>
      </c>
      <c r="F388" s="258" t="s">
        <v>158</v>
      </c>
      <c r="G388" s="256"/>
      <c r="H388" s="259">
        <v>10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155</v>
      </c>
      <c r="AU388" s="265" t="s">
        <v>83</v>
      </c>
      <c r="AV388" s="15" t="s">
        <v>154</v>
      </c>
      <c r="AW388" s="15" t="s">
        <v>31</v>
      </c>
      <c r="AX388" s="15" t="s">
        <v>81</v>
      </c>
      <c r="AY388" s="265" t="s">
        <v>147</v>
      </c>
    </row>
    <row r="389" s="2" customFormat="1" ht="16.5" customHeight="1">
      <c r="A389" s="38"/>
      <c r="B389" s="39"/>
      <c r="C389" s="219" t="s">
        <v>303</v>
      </c>
      <c r="D389" s="219" t="s">
        <v>150</v>
      </c>
      <c r="E389" s="220" t="s">
        <v>431</v>
      </c>
      <c r="F389" s="221" t="s">
        <v>432</v>
      </c>
      <c r="G389" s="222" t="s">
        <v>411</v>
      </c>
      <c r="H389" s="223">
        <v>7</v>
      </c>
      <c r="I389" s="224"/>
      <c r="J389" s="225">
        <f>ROUND(I389*H389,2)</f>
        <v>0</v>
      </c>
      <c r="K389" s="226"/>
      <c r="L389" s="44"/>
      <c r="M389" s="227" t="s">
        <v>1</v>
      </c>
      <c r="N389" s="228" t="s">
        <v>38</v>
      </c>
      <c r="O389" s="91"/>
      <c r="P389" s="229">
        <f>O389*H389</f>
        <v>0</v>
      </c>
      <c r="Q389" s="229">
        <v>0</v>
      </c>
      <c r="R389" s="229">
        <f>Q389*H389</f>
        <v>0</v>
      </c>
      <c r="S389" s="229">
        <v>0</v>
      </c>
      <c r="T389" s="23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1" t="s">
        <v>198</v>
      </c>
      <c r="AT389" s="231" t="s">
        <v>150</v>
      </c>
      <c r="AU389" s="231" t="s">
        <v>83</v>
      </c>
      <c r="AY389" s="17" t="s">
        <v>147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7" t="s">
        <v>81</v>
      </c>
      <c r="BK389" s="232">
        <f>ROUND(I389*H389,2)</f>
        <v>0</v>
      </c>
      <c r="BL389" s="17" t="s">
        <v>198</v>
      </c>
      <c r="BM389" s="231" t="s">
        <v>433</v>
      </c>
    </row>
    <row r="390" s="13" customFormat="1">
      <c r="A390" s="13"/>
      <c r="B390" s="233"/>
      <c r="C390" s="234"/>
      <c r="D390" s="235" t="s">
        <v>155</v>
      </c>
      <c r="E390" s="236" t="s">
        <v>1</v>
      </c>
      <c r="F390" s="237" t="s">
        <v>167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155</v>
      </c>
      <c r="AU390" s="243" t="s">
        <v>83</v>
      </c>
      <c r="AV390" s="13" t="s">
        <v>81</v>
      </c>
      <c r="AW390" s="13" t="s">
        <v>31</v>
      </c>
      <c r="AX390" s="13" t="s">
        <v>73</v>
      </c>
      <c r="AY390" s="243" t="s">
        <v>147</v>
      </c>
    </row>
    <row r="391" s="14" customFormat="1">
      <c r="A391" s="14"/>
      <c r="B391" s="244"/>
      <c r="C391" s="245"/>
      <c r="D391" s="235" t="s">
        <v>155</v>
      </c>
      <c r="E391" s="246" t="s">
        <v>1</v>
      </c>
      <c r="F391" s="247" t="s">
        <v>166</v>
      </c>
      <c r="G391" s="245"/>
      <c r="H391" s="248">
        <v>6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155</v>
      </c>
      <c r="AU391" s="254" t="s">
        <v>83</v>
      </c>
      <c r="AV391" s="14" t="s">
        <v>83</v>
      </c>
      <c r="AW391" s="14" t="s">
        <v>31</v>
      </c>
      <c r="AX391" s="14" t="s">
        <v>73</v>
      </c>
      <c r="AY391" s="254" t="s">
        <v>147</v>
      </c>
    </row>
    <row r="392" s="13" customFormat="1">
      <c r="A392" s="13"/>
      <c r="B392" s="233"/>
      <c r="C392" s="234"/>
      <c r="D392" s="235" t="s">
        <v>155</v>
      </c>
      <c r="E392" s="236" t="s">
        <v>1</v>
      </c>
      <c r="F392" s="237" t="s">
        <v>156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155</v>
      </c>
      <c r="AU392" s="243" t="s">
        <v>83</v>
      </c>
      <c r="AV392" s="13" t="s">
        <v>81</v>
      </c>
      <c r="AW392" s="13" t="s">
        <v>31</v>
      </c>
      <c r="AX392" s="13" t="s">
        <v>73</v>
      </c>
      <c r="AY392" s="243" t="s">
        <v>147</v>
      </c>
    </row>
    <row r="393" s="14" customFormat="1">
      <c r="A393" s="14"/>
      <c r="B393" s="244"/>
      <c r="C393" s="245"/>
      <c r="D393" s="235" t="s">
        <v>155</v>
      </c>
      <c r="E393" s="246" t="s">
        <v>1</v>
      </c>
      <c r="F393" s="247" t="s">
        <v>81</v>
      </c>
      <c r="G393" s="245"/>
      <c r="H393" s="248">
        <v>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155</v>
      </c>
      <c r="AU393" s="254" t="s">
        <v>83</v>
      </c>
      <c r="AV393" s="14" t="s">
        <v>83</v>
      </c>
      <c r="AW393" s="14" t="s">
        <v>31</v>
      </c>
      <c r="AX393" s="14" t="s">
        <v>73</v>
      </c>
      <c r="AY393" s="254" t="s">
        <v>147</v>
      </c>
    </row>
    <row r="394" s="15" customFormat="1">
      <c r="A394" s="15"/>
      <c r="B394" s="255"/>
      <c r="C394" s="256"/>
      <c r="D394" s="235" t="s">
        <v>155</v>
      </c>
      <c r="E394" s="257" t="s">
        <v>1</v>
      </c>
      <c r="F394" s="258" t="s">
        <v>158</v>
      </c>
      <c r="G394" s="256"/>
      <c r="H394" s="259">
        <v>7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5" t="s">
        <v>155</v>
      </c>
      <c r="AU394" s="265" t="s">
        <v>83</v>
      </c>
      <c r="AV394" s="15" t="s">
        <v>154</v>
      </c>
      <c r="AW394" s="15" t="s">
        <v>31</v>
      </c>
      <c r="AX394" s="15" t="s">
        <v>81</v>
      </c>
      <c r="AY394" s="265" t="s">
        <v>147</v>
      </c>
    </row>
    <row r="395" s="2" customFormat="1" ht="21.75" customHeight="1">
      <c r="A395" s="38"/>
      <c r="B395" s="39"/>
      <c r="C395" s="219" t="s">
        <v>434</v>
      </c>
      <c r="D395" s="219" t="s">
        <v>150</v>
      </c>
      <c r="E395" s="220" t="s">
        <v>435</v>
      </c>
      <c r="F395" s="221" t="s">
        <v>436</v>
      </c>
      <c r="G395" s="222" t="s">
        <v>411</v>
      </c>
      <c r="H395" s="223">
        <v>5</v>
      </c>
      <c r="I395" s="224"/>
      <c r="J395" s="225">
        <f>ROUND(I395*H395,2)</f>
        <v>0</v>
      </c>
      <c r="K395" s="226"/>
      <c r="L395" s="44"/>
      <c r="M395" s="227" t="s">
        <v>1</v>
      </c>
      <c r="N395" s="228" t="s">
        <v>38</v>
      </c>
      <c r="O395" s="91"/>
      <c r="P395" s="229">
        <f>O395*H395</f>
        <v>0</v>
      </c>
      <c r="Q395" s="229">
        <v>0</v>
      </c>
      <c r="R395" s="229">
        <f>Q395*H395</f>
        <v>0</v>
      </c>
      <c r="S395" s="229">
        <v>0</v>
      </c>
      <c r="T395" s="230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1" t="s">
        <v>198</v>
      </c>
      <c r="AT395" s="231" t="s">
        <v>150</v>
      </c>
      <c r="AU395" s="231" t="s">
        <v>83</v>
      </c>
      <c r="AY395" s="17" t="s">
        <v>147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7" t="s">
        <v>81</v>
      </c>
      <c r="BK395" s="232">
        <f>ROUND(I395*H395,2)</f>
        <v>0</v>
      </c>
      <c r="BL395" s="17" t="s">
        <v>198</v>
      </c>
      <c r="BM395" s="231" t="s">
        <v>437</v>
      </c>
    </row>
    <row r="396" s="13" customFormat="1">
      <c r="A396" s="13"/>
      <c r="B396" s="233"/>
      <c r="C396" s="234"/>
      <c r="D396" s="235" t="s">
        <v>155</v>
      </c>
      <c r="E396" s="236" t="s">
        <v>1</v>
      </c>
      <c r="F396" s="237" t="s">
        <v>167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155</v>
      </c>
      <c r="AU396" s="243" t="s">
        <v>83</v>
      </c>
      <c r="AV396" s="13" t="s">
        <v>81</v>
      </c>
      <c r="AW396" s="13" t="s">
        <v>31</v>
      </c>
      <c r="AX396" s="13" t="s">
        <v>73</v>
      </c>
      <c r="AY396" s="243" t="s">
        <v>147</v>
      </c>
    </row>
    <row r="397" s="14" customFormat="1">
      <c r="A397" s="14"/>
      <c r="B397" s="244"/>
      <c r="C397" s="245"/>
      <c r="D397" s="235" t="s">
        <v>155</v>
      </c>
      <c r="E397" s="246" t="s">
        <v>1</v>
      </c>
      <c r="F397" s="247" t="s">
        <v>154</v>
      </c>
      <c r="G397" s="245"/>
      <c r="H397" s="248">
        <v>4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155</v>
      </c>
      <c r="AU397" s="254" t="s">
        <v>83</v>
      </c>
      <c r="AV397" s="14" t="s">
        <v>83</v>
      </c>
      <c r="AW397" s="14" t="s">
        <v>31</v>
      </c>
      <c r="AX397" s="14" t="s">
        <v>73</v>
      </c>
      <c r="AY397" s="254" t="s">
        <v>147</v>
      </c>
    </row>
    <row r="398" s="13" customFormat="1">
      <c r="A398" s="13"/>
      <c r="B398" s="233"/>
      <c r="C398" s="234"/>
      <c r="D398" s="235" t="s">
        <v>155</v>
      </c>
      <c r="E398" s="236" t="s">
        <v>1</v>
      </c>
      <c r="F398" s="237" t="s">
        <v>156</v>
      </c>
      <c r="G398" s="234"/>
      <c r="H398" s="236" t="s">
        <v>1</v>
      </c>
      <c r="I398" s="238"/>
      <c r="J398" s="234"/>
      <c r="K398" s="234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155</v>
      </c>
      <c r="AU398" s="243" t="s">
        <v>83</v>
      </c>
      <c r="AV398" s="13" t="s">
        <v>81</v>
      </c>
      <c r="AW398" s="13" t="s">
        <v>31</v>
      </c>
      <c r="AX398" s="13" t="s">
        <v>73</v>
      </c>
      <c r="AY398" s="243" t="s">
        <v>147</v>
      </c>
    </row>
    <row r="399" s="14" customFormat="1">
      <c r="A399" s="14"/>
      <c r="B399" s="244"/>
      <c r="C399" s="245"/>
      <c r="D399" s="235" t="s">
        <v>155</v>
      </c>
      <c r="E399" s="246" t="s">
        <v>1</v>
      </c>
      <c r="F399" s="247" t="s">
        <v>81</v>
      </c>
      <c r="G399" s="245"/>
      <c r="H399" s="248">
        <v>1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155</v>
      </c>
      <c r="AU399" s="254" t="s">
        <v>83</v>
      </c>
      <c r="AV399" s="14" t="s">
        <v>83</v>
      </c>
      <c r="AW399" s="14" t="s">
        <v>31</v>
      </c>
      <c r="AX399" s="14" t="s">
        <v>73</v>
      </c>
      <c r="AY399" s="254" t="s">
        <v>147</v>
      </c>
    </row>
    <row r="400" s="15" customFormat="1">
      <c r="A400" s="15"/>
      <c r="B400" s="255"/>
      <c r="C400" s="256"/>
      <c r="D400" s="235" t="s">
        <v>155</v>
      </c>
      <c r="E400" s="257" t="s">
        <v>1</v>
      </c>
      <c r="F400" s="258" t="s">
        <v>158</v>
      </c>
      <c r="G400" s="256"/>
      <c r="H400" s="259">
        <v>5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5" t="s">
        <v>155</v>
      </c>
      <c r="AU400" s="265" t="s">
        <v>83</v>
      </c>
      <c r="AV400" s="15" t="s">
        <v>154</v>
      </c>
      <c r="AW400" s="15" t="s">
        <v>31</v>
      </c>
      <c r="AX400" s="15" t="s">
        <v>81</v>
      </c>
      <c r="AY400" s="265" t="s">
        <v>147</v>
      </c>
    </row>
    <row r="401" s="2" customFormat="1" ht="16.5" customHeight="1">
      <c r="A401" s="38"/>
      <c r="B401" s="39"/>
      <c r="C401" s="219" t="s">
        <v>307</v>
      </c>
      <c r="D401" s="219" t="s">
        <v>150</v>
      </c>
      <c r="E401" s="220" t="s">
        <v>438</v>
      </c>
      <c r="F401" s="221" t="s">
        <v>439</v>
      </c>
      <c r="G401" s="222" t="s">
        <v>216</v>
      </c>
      <c r="H401" s="223">
        <v>2</v>
      </c>
      <c r="I401" s="224"/>
      <c r="J401" s="225">
        <f>ROUND(I401*H401,2)</f>
        <v>0</v>
      </c>
      <c r="K401" s="226"/>
      <c r="L401" s="44"/>
      <c r="M401" s="227" t="s">
        <v>1</v>
      </c>
      <c r="N401" s="228" t="s">
        <v>38</v>
      </c>
      <c r="O401" s="91"/>
      <c r="P401" s="229">
        <f>O401*H401</f>
        <v>0</v>
      </c>
      <c r="Q401" s="229">
        <v>0</v>
      </c>
      <c r="R401" s="229">
        <f>Q401*H401</f>
        <v>0</v>
      </c>
      <c r="S401" s="229">
        <v>0</v>
      </c>
      <c r="T401" s="230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1" t="s">
        <v>198</v>
      </c>
      <c r="AT401" s="231" t="s">
        <v>150</v>
      </c>
      <c r="AU401" s="231" t="s">
        <v>83</v>
      </c>
      <c r="AY401" s="17" t="s">
        <v>147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7" t="s">
        <v>81</v>
      </c>
      <c r="BK401" s="232">
        <f>ROUND(I401*H401,2)</f>
        <v>0</v>
      </c>
      <c r="BL401" s="17" t="s">
        <v>198</v>
      </c>
      <c r="BM401" s="231" t="s">
        <v>440</v>
      </c>
    </row>
    <row r="402" s="13" customFormat="1">
      <c r="A402" s="13"/>
      <c r="B402" s="233"/>
      <c r="C402" s="234"/>
      <c r="D402" s="235" t="s">
        <v>155</v>
      </c>
      <c r="E402" s="236" t="s">
        <v>1</v>
      </c>
      <c r="F402" s="237" t="s">
        <v>167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155</v>
      </c>
      <c r="AU402" s="243" t="s">
        <v>83</v>
      </c>
      <c r="AV402" s="13" t="s">
        <v>81</v>
      </c>
      <c r="AW402" s="13" t="s">
        <v>31</v>
      </c>
      <c r="AX402" s="13" t="s">
        <v>73</v>
      </c>
      <c r="AY402" s="243" t="s">
        <v>147</v>
      </c>
    </row>
    <row r="403" s="14" customFormat="1">
      <c r="A403" s="14"/>
      <c r="B403" s="244"/>
      <c r="C403" s="245"/>
      <c r="D403" s="235" t="s">
        <v>155</v>
      </c>
      <c r="E403" s="246" t="s">
        <v>1</v>
      </c>
      <c r="F403" s="247" t="s">
        <v>81</v>
      </c>
      <c r="G403" s="245"/>
      <c r="H403" s="248">
        <v>1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155</v>
      </c>
      <c r="AU403" s="254" t="s">
        <v>83</v>
      </c>
      <c r="AV403" s="14" t="s">
        <v>83</v>
      </c>
      <c r="AW403" s="14" t="s">
        <v>31</v>
      </c>
      <c r="AX403" s="14" t="s">
        <v>73</v>
      </c>
      <c r="AY403" s="254" t="s">
        <v>147</v>
      </c>
    </row>
    <row r="404" s="13" customFormat="1">
      <c r="A404" s="13"/>
      <c r="B404" s="233"/>
      <c r="C404" s="234"/>
      <c r="D404" s="235" t="s">
        <v>155</v>
      </c>
      <c r="E404" s="236" t="s">
        <v>1</v>
      </c>
      <c r="F404" s="237" t="s">
        <v>156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155</v>
      </c>
      <c r="AU404" s="243" t="s">
        <v>83</v>
      </c>
      <c r="AV404" s="13" t="s">
        <v>81</v>
      </c>
      <c r="AW404" s="13" t="s">
        <v>31</v>
      </c>
      <c r="AX404" s="13" t="s">
        <v>73</v>
      </c>
      <c r="AY404" s="243" t="s">
        <v>147</v>
      </c>
    </row>
    <row r="405" s="14" customFormat="1">
      <c r="A405" s="14"/>
      <c r="B405" s="244"/>
      <c r="C405" s="245"/>
      <c r="D405" s="235" t="s">
        <v>155</v>
      </c>
      <c r="E405" s="246" t="s">
        <v>1</v>
      </c>
      <c r="F405" s="247" t="s">
        <v>81</v>
      </c>
      <c r="G405" s="245"/>
      <c r="H405" s="248">
        <v>1</v>
      </c>
      <c r="I405" s="249"/>
      <c r="J405" s="245"/>
      <c r="K405" s="245"/>
      <c r="L405" s="250"/>
      <c r="M405" s="251"/>
      <c r="N405" s="252"/>
      <c r="O405" s="252"/>
      <c r="P405" s="252"/>
      <c r="Q405" s="252"/>
      <c r="R405" s="252"/>
      <c r="S405" s="252"/>
      <c r="T405" s="25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4" t="s">
        <v>155</v>
      </c>
      <c r="AU405" s="254" t="s">
        <v>83</v>
      </c>
      <c r="AV405" s="14" t="s">
        <v>83</v>
      </c>
      <c r="AW405" s="14" t="s">
        <v>31</v>
      </c>
      <c r="AX405" s="14" t="s">
        <v>73</v>
      </c>
      <c r="AY405" s="254" t="s">
        <v>147</v>
      </c>
    </row>
    <row r="406" s="15" customFormat="1">
      <c r="A406" s="15"/>
      <c r="B406" s="255"/>
      <c r="C406" s="256"/>
      <c r="D406" s="235" t="s">
        <v>155</v>
      </c>
      <c r="E406" s="257" t="s">
        <v>1</v>
      </c>
      <c r="F406" s="258" t="s">
        <v>158</v>
      </c>
      <c r="G406" s="256"/>
      <c r="H406" s="259">
        <v>2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155</v>
      </c>
      <c r="AU406" s="265" t="s">
        <v>83</v>
      </c>
      <c r="AV406" s="15" t="s">
        <v>154</v>
      </c>
      <c r="AW406" s="15" t="s">
        <v>31</v>
      </c>
      <c r="AX406" s="15" t="s">
        <v>81</v>
      </c>
      <c r="AY406" s="265" t="s">
        <v>147</v>
      </c>
    </row>
    <row r="407" s="2" customFormat="1" ht="24.15" customHeight="1">
      <c r="A407" s="38"/>
      <c r="B407" s="39"/>
      <c r="C407" s="219" t="s">
        <v>441</v>
      </c>
      <c r="D407" s="219" t="s">
        <v>150</v>
      </c>
      <c r="E407" s="220" t="s">
        <v>442</v>
      </c>
      <c r="F407" s="221" t="s">
        <v>443</v>
      </c>
      <c r="G407" s="222" t="s">
        <v>302</v>
      </c>
      <c r="H407" s="223">
        <v>0.128</v>
      </c>
      <c r="I407" s="224"/>
      <c r="J407" s="225">
        <f>ROUND(I407*H407,2)</f>
        <v>0</v>
      </c>
      <c r="K407" s="226"/>
      <c r="L407" s="44"/>
      <c r="M407" s="227" t="s">
        <v>1</v>
      </c>
      <c r="N407" s="228" t="s">
        <v>38</v>
      </c>
      <c r="O407" s="91"/>
      <c r="P407" s="229">
        <f>O407*H407</f>
        <v>0</v>
      </c>
      <c r="Q407" s="229">
        <v>0</v>
      </c>
      <c r="R407" s="229">
        <f>Q407*H407</f>
        <v>0</v>
      </c>
      <c r="S407" s="229">
        <v>0</v>
      </c>
      <c r="T407" s="23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198</v>
      </c>
      <c r="AT407" s="231" t="s">
        <v>150</v>
      </c>
      <c r="AU407" s="231" t="s">
        <v>83</v>
      </c>
      <c r="AY407" s="17" t="s">
        <v>147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81</v>
      </c>
      <c r="BK407" s="232">
        <f>ROUND(I407*H407,2)</f>
        <v>0</v>
      </c>
      <c r="BL407" s="17" t="s">
        <v>198</v>
      </c>
      <c r="BM407" s="231" t="s">
        <v>444</v>
      </c>
    </row>
    <row r="408" s="12" customFormat="1" ht="22.8" customHeight="1">
      <c r="A408" s="12"/>
      <c r="B408" s="203"/>
      <c r="C408" s="204"/>
      <c r="D408" s="205" t="s">
        <v>72</v>
      </c>
      <c r="E408" s="217" t="s">
        <v>445</v>
      </c>
      <c r="F408" s="217" t="s">
        <v>446</v>
      </c>
      <c r="G408" s="204"/>
      <c r="H408" s="204"/>
      <c r="I408" s="207"/>
      <c r="J408" s="218">
        <f>BK408</f>
        <v>0</v>
      </c>
      <c r="K408" s="204"/>
      <c r="L408" s="209"/>
      <c r="M408" s="210"/>
      <c r="N408" s="211"/>
      <c r="O408" s="211"/>
      <c r="P408" s="212">
        <f>SUM(P409:P421)</f>
        <v>0</v>
      </c>
      <c r="Q408" s="211"/>
      <c r="R408" s="212">
        <f>SUM(R409:R421)</f>
        <v>0</v>
      </c>
      <c r="S408" s="211"/>
      <c r="T408" s="213">
        <f>SUM(T409:T421)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4" t="s">
        <v>83</v>
      </c>
      <c r="AT408" s="215" t="s">
        <v>72</v>
      </c>
      <c r="AU408" s="215" t="s">
        <v>81</v>
      </c>
      <c r="AY408" s="214" t="s">
        <v>147</v>
      </c>
      <c r="BK408" s="216">
        <f>SUM(BK409:BK421)</f>
        <v>0</v>
      </c>
    </row>
    <row r="409" s="2" customFormat="1" ht="24.15" customHeight="1">
      <c r="A409" s="38"/>
      <c r="B409" s="39"/>
      <c r="C409" s="219" t="s">
        <v>310</v>
      </c>
      <c r="D409" s="219" t="s">
        <v>150</v>
      </c>
      <c r="E409" s="220" t="s">
        <v>447</v>
      </c>
      <c r="F409" s="221" t="s">
        <v>448</v>
      </c>
      <c r="G409" s="222" t="s">
        <v>216</v>
      </c>
      <c r="H409" s="223">
        <v>6</v>
      </c>
      <c r="I409" s="224"/>
      <c r="J409" s="225">
        <f>ROUND(I409*H409,2)</f>
        <v>0</v>
      </c>
      <c r="K409" s="226"/>
      <c r="L409" s="44"/>
      <c r="M409" s="227" t="s">
        <v>1</v>
      </c>
      <c r="N409" s="228" t="s">
        <v>38</v>
      </c>
      <c r="O409" s="91"/>
      <c r="P409" s="229">
        <f>O409*H409</f>
        <v>0</v>
      </c>
      <c r="Q409" s="229">
        <v>0</v>
      </c>
      <c r="R409" s="229">
        <f>Q409*H409</f>
        <v>0</v>
      </c>
      <c r="S409" s="229">
        <v>0</v>
      </c>
      <c r="T409" s="230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1" t="s">
        <v>198</v>
      </c>
      <c r="AT409" s="231" t="s">
        <v>150</v>
      </c>
      <c r="AU409" s="231" t="s">
        <v>83</v>
      </c>
      <c r="AY409" s="17" t="s">
        <v>147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7" t="s">
        <v>81</v>
      </c>
      <c r="BK409" s="232">
        <f>ROUND(I409*H409,2)</f>
        <v>0</v>
      </c>
      <c r="BL409" s="17" t="s">
        <v>198</v>
      </c>
      <c r="BM409" s="231" t="s">
        <v>449</v>
      </c>
    </row>
    <row r="410" s="13" customFormat="1">
      <c r="A410" s="13"/>
      <c r="B410" s="233"/>
      <c r="C410" s="234"/>
      <c r="D410" s="235" t="s">
        <v>155</v>
      </c>
      <c r="E410" s="236" t="s">
        <v>1</v>
      </c>
      <c r="F410" s="237" t="s">
        <v>167</v>
      </c>
      <c r="G410" s="234"/>
      <c r="H410" s="236" t="s">
        <v>1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155</v>
      </c>
      <c r="AU410" s="243" t="s">
        <v>83</v>
      </c>
      <c r="AV410" s="13" t="s">
        <v>81</v>
      </c>
      <c r="AW410" s="13" t="s">
        <v>31</v>
      </c>
      <c r="AX410" s="13" t="s">
        <v>73</v>
      </c>
      <c r="AY410" s="243" t="s">
        <v>147</v>
      </c>
    </row>
    <row r="411" s="14" customFormat="1">
      <c r="A411" s="14"/>
      <c r="B411" s="244"/>
      <c r="C411" s="245"/>
      <c r="D411" s="235" t="s">
        <v>155</v>
      </c>
      <c r="E411" s="246" t="s">
        <v>1</v>
      </c>
      <c r="F411" s="247" t="s">
        <v>148</v>
      </c>
      <c r="G411" s="245"/>
      <c r="H411" s="248">
        <v>3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155</v>
      </c>
      <c r="AU411" s="254" t="s">
        <v>83</v>
      </c>
      <c r="AV411" s="14" t="s">
        <v>83</v>
      </c>
      <c r="AW411" s="14" t="s">
        <v>31</v>
      </c>
      <c r="AX411" s="14" t="s">
        <v>73</v>
      </c>
      <c r="AY411" s="254" t="s">
        <v>147</v>
      </c>
    </row>
    <row r="412" s="13" customFormat="1">
      <c r="A412" s="13"/>
      <c r="B412" s="233"/>
      <c r="C412" s="234"/>
      <c r="D412" s="235" t="s">
        <v>155</v>
      </c>
      <c r="E412" s="236" t="s">
        <v>1</v>
      </c>
      <c r="F412" s="237" t="s">
        <v>156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155</v>
      </c>
      <c r="AU412" s="243" t="s">
        <v>83</v>
      </c>
      <c r="AV412" s="13" t="s">
        <v>81</v>
      </c>
      <c r="AW412" s="13" t="s">
        <v>31</v>
      </c>
      <c r="AX412" s="13" t="s">
        <v>73</v>
      </c>
      <c r="AY412" s="243" t="s">
        <v>147</v>
      </c>
    </row>
    <row r="413" s="14" customFormat="1">
      <c r="A413" s="14"/>
      <c r="B413" s="244"/>
      <c r="C413" s="245"/>
      <c r="D413" s="235" t="s">
        <v>155</v>
      </c>
      <c r="E413" s="246" t="s">
        <v>1</v>
      </c>
      <c r="F413" s="247" t="s">
        <v>148</v>
      </c>
      <c r="G413" s="245"/>
      <c r="H413" s="248">
        <v>3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155</v>
      </c>
      <c r="AU413" s="254" t="s">
        <v>83</v>
      </c>
      <c r="AV413" s="14" t="s">
        <v>83</v>
      </c>
      <c r="AW413" s="14" t="s">
        <v>31</v>
      </c>
      <c r="AX413" s="14" t="s">
        <v>73</v>
      </c>
      <c r="AY413" s="254" t="s">
        <v>147</v>
      </c>
    </row>
    <row r="414" s="15" customFormat="1">
      <c r="A414" s="15"/>
      <c r="B414" s="255"/>
      <c r="C414" s="256"/>
      <c r="D414" s="235" t="s">
        <v>155</v>
      </c>
      <c r="E414" s="257" t="s">
        <v>1</v>
      </c>
      <c r="F414" s="258" t="s">
        <v>158</v>
      </c>
      <c r="G414" s="256"/>
      <c r="H414" s="259">
        <v>6</v>
      </c>
      <c r="I414" s="260"/>
      <c r="J414" s="256"/>
      <c r="K414" s="256"/>
      <c r="L414" s="261"/>
      <c r="M414" s="262"/>
      <c r="N414" s="263"/>
      <c r="O414" s="263"/>
      <c r="P414" s="263"/>
      <c r="Q414" s="263"/>
      <c r="R414" s="263"/>
      <c r="S414" s="263"/>
      <c r="T414" s="26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65" t="s">
        <v>155</v>
      </c>
      <c r="AU414" s="265" t="s">
        <v>83</v>
      </c>
      <c r="AV414" s="15" t="s">
        <v>154</v>
      </c>
      <c r="AW414" s="15" t="s">
        <v>31</v>
      </c>
      <c r="AX414" s="15" t="s">
        <v>81</v>
      </c>
      <c r="AY414" s="265" t="s">
        <v>147</v>
      </c>
    </row>
    <row r="415" s="2" customFormat="1" ht="24.15" customHeight="1">
      <c r="A415" s="38"/>
      <c r="B415" s="39"/>
      <c r="C415" s="219" t="s">
        <v>450</v>
      </c>
      <c r="D415" s="219" t="s">
        <v>150</v>
      </c>
      <c r="E415" s="220" t="s">
        <v>451</v>
      </c>
      <c r="F415" s="221" t="s">
        <v>452</v>
      </c>
      <c r="G415" s="222" t="s">
        <v>216</v>
      </c>
      <c r="H415" s="223">
        <v>6</v>
      </c>
      <c r="I415" s="224"/>
      <c r="J415" s="225">
        <f>ROUND(I415*H415,2)</f>
        <v>0</v>
      </c>
      <c r="K415" s="226"/>
      <c r="L415" s="44"/>
      <c r="M415" s="227" t="s">
        <v>1</v>
      </c>
      <c r="N415" s="228" t="s">
        <v>38</v>
      </c>
      <c r="O415" s="91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1" t="s">
        <v>198</v>
      </c>
      <c r="AT415" s="231" t="s">
        <v>150</v>
      </c>
      <c r="AU415" s="231" t="s">
        <v>83</v>
      </c>
      <c r="AY415" s="17" t="s">
        <v>147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7" t="s">
        <v>81</v>
      </c>
      <c r="BK415" s="232">
        <f>ROUND(I415*H415,2)</f>
        <v>0</v>
      </c>
      <c r="BL415" s="17" t="s">
        <v>198</v>
      </c>
      <c r="BM415" s="231" t="s">
        <v>453</v>
      </c>
    </row>
    <row r="416" s="13" customFormat="1">
      <c r="A416" s="13"/>
      <c r="B416" s="233"/>
      <c r="C416" s="234"/>
      <c r="D416" s="235" t="s">
        <v>155</v>
      </c>
      <c r="E416" s="236" t="s">
        <v>1</v>
      </c>
      <c r="F416" s="237" t="s">
        <v>167</v>
      </c>
      <c r="G416" s="234"/>
      <c r="H416" s="236" t="s">
        <v>1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155</v>
      </c>
      <c r="AU416" s="243" t="s">
        <v>83</v>
      </c>
      <c r="AV416" s="13" t="s">
        <v>81</v>
      </c>
      <c r="AW416" s="13" t="s">
        <v>31</v>
      </c>
      <c r="AX416" s="13" t="s">
        <v>73</v>
      </c>
      <c r="AY416" s="243" t="s">
        <v>147</v>
      </c>
    </row>
    <row r="417" s="14" customFormat="1">
      <c r="A417" s="14"/>
      <c r="B417" s="244"/>
      <c r="C417" s="245"/>
      <c r="D417" s="235" t="s">
        <v>155</v>
      </c>
      <c r="E417" s="246" t="s">
        <v>1</v>
      </c>
      <c r="F417" s="247" t="s">
        <v>148</v>
      </c>
      <c r="G417" s="245"/>
      <c r="H417" s="248">
        <v>3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155</v>
      </c>
      <c r="AU417" s="254" t="s">
        <v>83</v>
      </c>
      <c r="AV417" s="14" t="s">
        <v>83</v>
      </c>
      <c r="AW417" s="14" t="s">
        <v>31</v>
      </c>
      <c r="AX417" s="14" t="s">
        <v>73</v>
      </c>
      <c r="AY417" s="254" t="s">
        <v>147</v>
      </c>
    </row>
    <row r="418" s="13" customFormat="1">
      <c r="A418" s="13"/>
      <c r="B418" s="233"/>
      <c r="C418" s="234"/>
      <c r="D418" s="235" t="s">
        <v>155</v>
      </c>
      <c r="E418" s="236" t="s">
        <v>1</v>
      </c>
      <c r="F418" s="237" t="s">
        <v>156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155</v>
      </c>
      <c r="AU418" s="243" t="s">
        <v>83</v>
      </c>
      <c r="AV418" s="13" t="s">
        <v>81</v>
      </c>
      <c r="AW418" s="13" t="s">
        <v>31</v>
      </c>
      <c r="AX418" s="13" t="s">
        <v>73</v>
      </c>
      <c r="AY418" s="243" t="s">
        <v>147</v>
      </c>
    </row>
    <row r="419" s="14" customFormat="1">
      <c r="A419" s="14"/>
      <c r="B419" s="244"/>
      <c r="C419" s="245"/>
      <c r="D419" s="235" t="s">
        <v>155</v>
      </c>
      <c r="E419" s="246" t="s">
        <v>1</v>
      </c>
      <c r="F419" s="247" t="s">
        <v>148</v>
      </c>
      <c r="G419" s="245"/>
      <c r="H419" s="248">
        <v>3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155</v>
      </c>
      <c r="AU419" s="254" t="s">
        <v>83</v>
      </c>
      <c r="AV419" s="14" t="s">
        <v>83</v>
      </c>
      <c r="AW419" s="14" t="s">
        <v>31</v>
      </c>
      <c r="AX419" s="14" t="s">
        <v>73</v>
      </c>
      <c r="AY419" s="254" t="s">
        <v>147</v>
      </c>
    </row>
    <row r="420" s="15" customFormat="1">
      <c r="A420" s="15"/>
      <c r="B420" s="255"/>
      <c r="C420" s="256"/>
      <c r="D420" s="235" t="s">
        <v>155</v>
      </c>
      <c r="E420" s="257" t="s">
        <v>1</v>
      </c>
      <c r="F420" s="258" t="s">
        <v>158</v>
      </c>
      <c r="G420" s="256"/>
      <c r="H420" s="259">
        <v>6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155</v>
      </c>
      <c r="AU420" s="265" t="s">
        <v>83</v>
      </c>
      <c r="AV420" s="15" t="s">
        <v>154</v>
      </c>
      <c r="AW420" s="15" t="s">
        <v>31</v>
      </c>
      <c r="AX420" s="15" t="s">
        <v>81</v>
      </c>
      <c r="AY420" s="265" t="s">
        <v>147</v>
      </c>
    </row>
    <row r="421" s="2" customFormat="1" ht="21.75" customHeight="1">
      <c r="A421" s="38"/>
      <c r="B421" s="39"/>
      <c r="C421" s="219" t="s">
        <v>314</v>
      </c>
      <c r="D421" s="219" t="s">
        <v>150</v>
      </c>
      <c r="E421" s="220" t="s">
        <v>454</v>
      </c>
      <c r="F421" s="221" t="s">
        <v>455</v>
      </c>
      <c r="G421" s="222" t="s">
        <v>302</v>
      </c>
      <c r="H421" s="223">
        <v>0.0030000000000000001</v>
      </c>
      <c r="I421" s="224"/>
      <c r="J421" s="225">
        <f>ROUND(I421*H421,2)</f>
        <v>0</v>
      </c>
      <c r="K421" s="226"/>
      <c r="L421" s="44"/>
      <c r="M421" s="227" t="s">
        <v>1</v>
      </c>
      <c r="N421" s="228" t="s">
        <v>38</v>
      </c>
      <c r="O421" s="91"/>
      <c r="P421" s="229">
        <f>O421*H421</f>
        <v>0</v>
      </c>
      <c r="Q421" s="229">
        <v>0</v>
      </c>
      <c r="R421" s="229">
        <f>Q421*H421</f>
        <v>0</v>
      </c>
      <c r="S421" s="229">
        <v>0</v>
      </c>
      <c r="T421" s="230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1" t="s">
        <v>198</v>
      </c>
      <c r="AT421" s="231" t="s">
        <v>150</v>
      </c>
      <c r="AU421" s="231" t="s">
        <v>83</v>
      </c>
      <c r="AY421" s="17" t="s">
        <v>147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7" t="s">
        <v>81</v>
      </c>
      <c r="BK421" s="232">
        <f>ROUND(I421*H421,2)</f>
        <v>0</v>
      </c>
      <c r="BL421" s="17" t="s">
        <v>198</v>
      </c>
      <c r="BM421" s="231" t="s">
        <v>456</v>
      </c>
    </row>
    <row r="422" s="12" customFormat="1" ht="22.8" customHeight="1">
      <c r="A422" s="12"/>
      <c r="B422" s="203"/>
      <c r="C422" s="204"/>
      <c r="D422" s="205" t="s">
        <v>72</v>
      </c>
      <c r="E422" s="217" t="s">
        <v>457</v>
      </c>
      <c r="F422" s="217" t="s">
        <v>458</v>
      </c>
      <c r="G422" s="204"/>
      <c r="H422" s="204"/>
      <c r="I422" s="207"/>
      <c r="J422" s="218">
        <f>BK422</f>
        <v>0</v>
      </c>
      <c r="K422" s="204"/>
      <c r="L422" s="209"/>
      <c r="M422" s="210"/>
      <c r="N422" s="211"/>
      <c r="O422" s="211"/>
      <c r="P422" s="212">
        <f>SUM(P423:P431)</f>
        <v>0</v>
      </c>
      <c r="Q422" s="211"/>
      <c r="R422" s="212">
        <f>SUM(R423:R431)</f>
        <v>0</v>
      </c>
      <c r="S422" s="211"/>
      <c r="T422" s="213">
        <f>SUM(T423:T431)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83</v>
      </c>
      <c r="AT422" s="215" t="s">
        <v>72</v>
      </c>
      <c r="AU422" s="215" t="s">
        <v>81</v>
      </c>
      <c r="AY422" s="214" t="s">
        <v>147</v>
      </c>
      <c r="BK422" s="216">
        <f>SUM(BK423:BK431)</f>
        <v>0</v>
      </c>
    </row>
    <row r="423" s="2" customFormat="1" ht="16.5" customHeight="1">
      <c r="A423" s="38"/>
      <c r="B423" s="39"/>
      <c r="C423" s="219" t="s">
        <v>459</v>
      </c>
      <c r="D423" s="219" t="s">
        <v>150</v>
      </c>
      <c r="E423" s="220" t="s">
        <v>460</v>
      </c>
      <c r="F423" s="221" t="s">
        <v>461</v>
      </c>
      <c r="G423" s="222" t="s">
        <v>153</v>
      </c>
      <c r="H423" s="223">
        <v>6.8799999999999999</v>
      </c>
      <c r="I423" s="224"/>
      <c r="J423" s="225">
        <f>ROUND(I423*H423,2)</f>
        <v>0</v>
      </c>
      <c r="K423" s="226"/>
      <c r="L423" s="44"/>
      <c r="M423" s="227" t="s">
        <v>1</v>
      </c>
      <c r="N423" s="228" t="s">
        <v>38</v>
      </c>
      <c r="O423" s="91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198</v>
      </c>
      <c r="AT423" s="231" t="s">
        <v>150</v>
      </c>
      <c r="AU423" s="231" t="s">
        <v>83</v>
      </c>
      <c r="AY423" s="17" t="s">
        <v>147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81</v>
      </c>
      <c r="BK423" s="232">
        <f>ROUND(I423*H423,2)</f>
        <v>0</v>
      </c>
      <c r="BL423" s="17" t="s">
        <v>198</v>
      </c>
      <c r="BM423" s="231" t="s">
        <v>462</v>
      </c>
    </row>
    <row r="424" s="13" customFormat="1">
      <c r="A424" s="13"/>
      <c r="B424" s="233"/>
      <c r="C424" s="234"/>
      <c r="D424" s="235" t="s">
        <v>155</v>
      </c>
      <c r="E424" s="236" t="s">
        <v>1</v>
      </c>
      <c r="F424" s="237" t="s">
        <v>167</v>
      </c>
      <c r="G424" s="234"/>
      <c r="H424" s="236" t="s">
        <v>1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155</v>
      </c>
      <c r="AU424" s="243" t="s">
        <v>83</v>
      </c>
      <c r="AV424" s="13" t="s">
        <v>81</v>
      </c>
      <c r="AW424" s="13" t="s">
        <v>31</v>
      </c>
      <c r="AX424" s="13" t="s">
        <v>73</v>
      </c>
      <c r="AY424" s="243" t="s">
        <v>147</v>
      </c>
    </row>
    <row r="425" s="14" customFormat="1">
      <c r="A425" s="14"/>
      <c r="B425" s="244"/>
      <c r="C425" s="245"/>
      <c r="D425" s="235" t="s">
        <v>155</v>
      </c>
      <c r="E425" s="246" t="s">
        <v>1</v>
      </c>
      <c r="F425" s="247" t="s">
        <v>463</v>
      </c>
      <c r="G425" s="245"/>
      <c r="H425" s="248">
        <v>2.8799999999999999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155</v>
      </c>
      <c r="AU425" s="254" t="s">
        <v>83</v>
      </c>
      <c r="AV425" s="14" t="s">
        <v>83</v>
      </c>
      <c r="AW425" s="14" t="s">
        <v>31</v>
      </c>
      <c r="AX425" s="14" t="s">
        <v>73</v>
      </c>
      <c r="AY425" s="254" t="s">
        <v>147</v>
      </c>
    </row>
    <row r="426" s="13" customFormat="1">
      <c r="A426" s="13"/>
      <c r="B426" s="233"/>
      <c r="C426" s="234"/>
      <c r="D426" s="235" t="s">
        <v>155</v>
      </c>
      <c r="E426" s="236" t="s">
        <v>1</v>
      </c>
      <c r="F426" s="237" t="s">
        <v>156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155</v>
      </c>
      <c r="AU426" s="243" t="s">
        <v>83</v>
      </c>
      <c r="AV426" s="13" t="s">
        <v>81</v>
      </c>
      <c r="AW426" s="13" t="s">
        <v>31</v>
      </c>
      <c r="AX426" s="13" t="s">
        <v>73</v>
      </c>
      <c r="AY426" s="243" t="s">
        <v>147</v>
      </c>
    </row>
    <row r="427" s="14" customFormat="1">
      <c r="A427" s="14"/>
      <c r="B427" s="244"/>
      <c r="C427" s="245"/>
      <c r="D427" s="235" t="s">
        <v>155</v>
      </c>
      <c r="E427" s="246" t="s">
        <v>1</v>
      </c>
      <c r="F427" s="247" t="s">
        <v>464</v>
      </c>
      <c r="G427" s="245"/>
      <c r="H427" s="248">
        <v>4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155</v>
      </c>
      <c r="AU427" s="254" t="s">
        <v>83</v>
      </c>
      <c r="AV427" s="14" t="s">
        <v>83</v>
      </c>
      <c r="AW427" s="14" t="s">
        <v>31</v>
      </c>
      <c r="AX427" s="14" t="s">
        <v>73</v>
      </c>
      <c r="AY427" s="254" t="s">
        <v>147</v>
      </c>
    </row>
    <row r="428" s="15" customFormat="1">
      <c r="A428" s="15"/>
      <c r="B428" s="255"/>
      <c r="C428" s="256"/>
      <c r="D428" s="235" t="s">
        <v>155</v>
      </c>
      <c r="E428" s="257" t="s">
        <v>1</v>
      </c>
      <c r="F428" s="258" t="s">
        <v>158</v>
      </c>
      <c r="G428" s="256"/>
      <c r="H428" s="259">
        <v>6.8799999999999999</v>
      </c>
      <c r="I428" s="260"/>
      <c r="J428" s="256"/>
      <c r="K428" s="256"/>
      <c r="L428" s="261"/>
      <c r="M428" s="262"/>
      <c r="N428" s="263"/>
      <c r="O428" s="263"/>
      <c r="P428" s="263"/>
      <c r="Q428" s="263"/>
      <c r="R428" s="263"/>
      <c r="S428" s="263"/>
      <c r="T428" s="26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5" t="s">
        <v>155</v>
      </c>
      <c r="AU428" s="265" t="s">
        <v>83</v>
      </c>
      <c r="AV428" s="15" t="s">
        <v>154</v>
      </c>
      <c r="AW428" s="15" t="s">
        <v>31</v>
      </c>
      <c r="AX428" s="15" t="s">
        <v>81</v>
      </c>
      <c r="AY428" s="265" t="s">
        <v>147</v>
      </c>
    </row>
    <row r="429" s="2" customFormat="1" ht="16.5" customHeight="1">
      <c r="A429" s="38"/>
      <c r="B429" s="39"/>
      <c r="C429" s="219" t="s">
        <v>318</v>
      </c>
      <c r="D429" s="219" t="s">
        <v>150</v>
      </c>
      <c r="E429" s="220" t="s">
        <v>465</v>
      </c>
      <c r="F429" s="221" t="s">
        <v>466</v>
      </c>
      <c r="G429" s="222" t="s">
        <v>153</v>
      </c>
      <c r="H429" s="223">
        <v>6.8799999999999999</v>
      </c>
      <c r="I429" s="224"/>
      <c r="J429" s="225">
        <f>ROUND(I429*H429,2)</f>
        <v>0</v>
      </c>
      <c r="K429" s="226"/>
      <c r="L429" s="44"/>
      <c r="M429" s="227" t="s">
        <v>1</v>
      </c>
      <c r="N429" s="228" t="s">
        <v>38</v>
      </c>
      <c r="O429" s="91"/>
      <c r="P429" s="229">
        <f>O429*H429</f>
        <v>0</v>
      </c>
      <c r="Q429" s="229">
        <v>0</v>
      </c>
      <c r="R429" s="229">
        <f>Q429*H429</f>
        <v>0</v>
      </c>
      <c r="S429" s="229">
        <v>0</v>
      </c>
      <c r="T429" s="230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1" t="s">
        <v>198</v>
      </c>
      <c r="AT429" s="231" t="s">
        <v>150</v>
      </c>
      <c r="AU429" s="231" t="s">
        <v>83</v>
      </c>
      <c r="AY429" s="17" t="s">
        <v>147</v>
      </c>
      <c r="BE429" s="232">
        <f>IF(N429="základní",J429,0)</f>
        <v>0</v>
      </c>
      <c r="BF429" s="232">
        <f>IF(N429="snížená",J429,0)</f>
        <v>0</v>
      </c>
      <c r="BG429" s="232">
        <f>IF(N429="zákl. přenesená",J429,0)</f>
        <v>0</v>
      </c>
      <c r="BH429" s="232">
        <f>IF(N429="sníž. přenesená",J429,0)</f>
        <v>0</v>
      </c>
      <c r="BI429" s="232">
        <f>IF(N429="nulová",J429,0)</f>
        <v>0</v>
      </c>
      <c r="BJ429" s="17" t="s">
        <v>81</v>
      </c>
      <c r="BK429" s="232">
        <f>ROUND(I429*H429,2)</f>
        <v>0</v>
      </c>
      <c r="BL429" s="17" t="s">
        <v>198</v>
      </c>
      <c r="BM429" s="231" t="s">
        <v>467</v>
      </c>
    </row>
    <row r="430" s="2" customFormat="1" ht="16.5" customHeight="1">
      <c r="A430" s="38"/>
      <c r="B430" s="39"/>
      <c r="C430" s="219" t="s">
        <v>468</v>
      </c>
      <c r="D430" s="219" t="s">
        <v>150</v>
      </c>
      <c r="E430" s="220" t="s">
        <v>469</v>
      </c>
      <c r="F430" s="221" t="s">
        <v>470</v>
      </c>
      <c r="G430" s="222" t="s">
        <v>153</v>
      </c>
      <c r="H430" s="223">
        <v>6.8799999999999999</v>
      </c>
      <c r="I430" s="224"/>
      <c r="J430" s="225">
        <f>ROUND(I430*H430,2)</f>
        <v>0</v>
      </c>
      <c r="K430" s="226"/>
      <c r="L430" s="44"/>
      <c r="M430" s="227" t="s">
        <v>1</v>
      </c>
      <c r="N430" s="228" t="s">
        <v>38</v>
      </c>
      <c r="O430" s="91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31" t="s">
        <v>198</v>
      </c>
      <c r="AT430" s="231" t="s">
        <v>150</v>
      </c>
      <c r="AU430" s="231" t="s">
        <v>83</v>
      </c>
      <c r="AY430" s="17" t="s">
        <v>147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7" t="s">
        <v>81</v>
      </c>
      <c r="BK430" s="232">
        <f>ROUND(I430*H430,2)</f>
        <v>0</v>
      </c>
      <c r="BL430" s="17" t="s">
        <v>198</v>
      </c>
      <c r="BM430" s="231" t="s">
        <v>471</v>
      </c>
    </row>
    <row r="431" s="2" customFormat="1" ht="24.15" customHeight="1">
      <c r="A431" s="38"/>
      <c r="B431" s="39"/>
      <c r="C431" s="219" t="s">
        <v>322</v>
      </c>
      <c r="D431" s="219" t="s">
        <v>150</v>
      </c>
      <c r="E431" s="220" t="s">
        <v>472</v>
      </c>
      <c r="F431" s="221" t="s">
        <v>473</v>
      </c>
      <c r="G431" s="222" t="s">
        <v>302</v>
      </c>
      <c r="H431" s="223">
        <v>0.01</v>
      </c>
      <c r="I431" s="224"/>
      <c r="J431" s="225">
        <f>ROUND(I431*H431,2)</f>
        <v>0</v>
      </c>
      <c r="K431" s="226"/>
      <c r="L431" s="44"/>
      <c r="M431" s="227" t="s">
        <v>1</v>
      </c>
      <c r="N431" s="228" t="s">
        <v>38</v>
      </c>
      <c r="O431" s="91"/>
      <c r="P431" s="229">
        <f>O431*H431</f>
        <v>0</v>
      </c>
      <c r="Q431" s="229">
        <v>0</v>
      </c>
      <c r="R431" s="229">
        <f>Q431*H431</f>
        <v>0</v>
      </c>
      <c r="S431" s="229">
        <v>0</v>
      </c>
      <c r="T431" s="23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1" t="s">
        <v>198</v>
      </c>
      <c r="AT431" s="231" t="s">
        <v>150</v>
      </c>
      <c r="AU431" s="231" t="s">
        <v>83</v>
      </c>
      <c r="AY431" s="17" t="s">
        <v>147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7" t="s">
        <v>81</v>
      </c>
      <c r="BK431" s="232">
        <f>ROUND(I431*H431,2)</f>
        <v>0</v>
      </c>
      <c r="BL431" s="17" t="s">
        <v>198</v>
      </c>
      <c r="BM431" s="231" t="s">
        <v>474</v>
      </c>
    </row>
    <row r="432" s="12" customFormat="1" ht="22.8" customHeight="1">
      <c r="A432" s="12"/>
      <c r="B432" s="203"/>
      <c r="C432" s="204"/>
      <c r="D432" s="205" t="s">
        <v>72</v>
      </c>
      <c r="E432" s="217" t="s">
        <v>475</v>
      </c>
      <c r="F432" s="217" t="s">
        <v>476</v>
      </c>
      <c r="G432" s="204"/>
      <c r="H432" s="204"/>
      <c r="I432" s="207"/>
      <c r="J432" s="218">
        <f>BK432</f>
        <v>0</v>
      </c>
      <c r="K432" s="204"/>
      <c r="L432" s="209"/>
      <c r="M432" s="210"/>
      <c r="N432" s="211"/>
      <c r="O432" s="211"/>
      <c r="P432" s="212">
        <f>SUM(P433:P436)</f>
        <v>0</v>
      </c>
      <c r="Q432" s="211"/>
      <c r="R432" s="212">
        <f>SUM(R433:R436)</f>
        <v>0</v>
      </c>
      <c r="S432" s="211"/>
      <c r="T432" s="213">
        <f>SUM(T433:T436)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4" t="s">
        <v>83</v>
      </c>
      <c r="AT432" s="215" t="s">
        <v>72</v>
      </c>
      <c r="AU432" s="215" t="s">
        <v>81</v>
      </c>
      <c r="AY432" s="214" t="s">
        <v>147</v>
      </c>
      <c r="BK432" s="216">
        <f>SUM(BK433:BK436)</f>
        <v>0</v>
      </c>
    </row>
    <row r="433" s="2" customFormat="1" ht="16.5" customHeight="1">
      <c r="A433" s="38"/>
      <c r="B433" s="39"/>
      <c r="C433" s="219" t="s">
        <v>477</v>
      </c>
      <c r="D433" s="219" t="s">
        <v>150</v>
      </c>
      <c r="E433" s="220" t="s">
        <v>478</v>
      </c>
      <c r="F433" s="221" t="s">
        <v>479</v>
      </c>
      <c r="G433" s="222" t="s">
        <v>153</v>
      </c>
      <c r="H433" s="223">
        <v>6.6299999999999999</v>
      </c>
      <c r="I433" s="224"/>
      <c r="J433" s="225">
        <f>ROUND(I433*H433,2)</f>
        <v>0</v>
      </c>
      <c r="K433" s="226"/>
      <c r="L433" s="44"/>
      <c r="M433" s="227" t="s">
        <v>1</v>
      </c>
      <c r="N433" s="228" t="s">
        <v>38</v>
      </c>
      <c r="O433" s="91"/>
      <c r="P433" s="229">
        <f>O433*H433</f>
        <v>0</v>
      </c>
      <c r="Q433" s="229">
        <v>0</v>
      </c>
      <c r="R433" s="229">
        <f>Q433*H433</f>
        <v>0</v>
      </c>
      <c r="S433" s="229">
        <v>0</v>
      </c>
      <c r="T433" s="230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1" t="s">
        <v>198</v>
      </c>
      <c r="AT433" s="231" t="s">
        <v>150</v>
      </c>
      <c r="AU433" s="231" t="s">
        <v>83</v>
      </c>
      <c r="AY433" s="17" t="s">
        <v>147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7" t="s">
        <v>81</v>
      </c>
      <c r="BK433" s="232">
        <f>ROUND(I433*H433,2)</f>
        <v>0</v>
      </c>
      <c r="BL433" s="17" t="s">
        <v>198</v>
      </c>
      <c r="BM433" s="231" t="s">
        <v>480</v>
      </c>
    </row>
    <row r="434" s="13" customFormat="1">
      <c r="A434" s="13"/>
      <c r="B434" s="233"/>
      <c r="C434" s="234"/>
      <c r="D434" s="235" t="s">
        <v>155</v>
      </c>
      <c r="E434" s="236" t="s">
        <v>1</v>
      </c>
      <c r="F434" s="237" t="s">
        <v>481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155</v>
      </c>
      <c r="AU434" s="243" t="s">
        <v>83</v>
      </c>
      <c r="AV434" s="13" t="s">
        <v>81</v>
      </c>
      <c r="AW434" s="13" t="s">
        <v>31</v>
      </c>
      <c r="AX434" s="13" t="s">
        <v>73</v>
      </c>
      <c r="AY434" s="243" t="s">
        <v>147</v>
      </c>
    </row>
    <row r="435" s="14" customFormat="1">
      <c r="A435" s="14"/>
      <c r="B435" s="244"/>
      <c r="C435" s="245"/>
      <c r="D435" s="235" t="s">
        <v>155</v>
      </c>
      <c r="E435" s="246" t="s">
        <v>1</v>
      </c>
      <c r="F435" s="247" t="s">
        <v>173</v>
      </c>
      <c r="G435" s="245"/>
      <c r="H435" s="248">
        <v>6.6303750000000008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155</v>
      </c>
      <c r="AU435" s="254" t="s">
        <v>83</v>
      </c>
      <c r="AV435" s="14" t="s">
        <v>83</v>
      </c>
      <c r="AW435" s="14" t="s">
        <v>31</v>
      </c>
      <c r="AX435" s="14" t="s">
        <v>73</v>
      </c>
      <c r="AY435" s="254" t="s">
        <v>147</v>
      </c>
    </row>
    <row r="436" s="15" customFormat="1">
      <c r="A436" s="15"/>
      <c r="B436" s="255"/>
      <c r="C436" s="256"/>
      <c r="D436" s="235" t="s">
        <v>155</v>
      </c>
      <c r="E436" s="257" t="s">
        <v>1</v>
      </c>
      <c r="F436" s="258" t="s">
        <v>158</v>
      </c>
      <c r="G436" s="256"/>
      <c r="H436" s="259">
        <v>6.6303750000000008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155</v>
      </c>
      <c r="AU436" s="265" t="s">
        <v>83</v>
      </c>
      <c r="AV436" s="15" t="s">
        <v>154</v>
      </c>
      <c r="AW436" s="15" t="s">
        <v>31</v>
      </c>
      <c r="AX436" s="15" t="s">
        <v>81</v>
      </c>
      <c r="AY436" s="265" t="s">
        <v>147</v>
      </c>
    </row>
    <row r="437" s="12" customFormat="1" ht="22.8" customHeight="1">
      <c r="A437" s="12"/>
      <c r="B437" s="203"/>
      <c r="C437" s="204"/>
      <c r="D437" s="205" t="s">
        <v>72</v>
      </c>
      <c r="E437" s="217" t="s">
        <v>482</v>
      </c>
      <c r="F437" s="217" t="s">
        <v>483</v>
      </c>
      <c r="G437" s="204"/>
      <c r="H437" s="204"/>
      <c r="I437" s="207"/>
      <c r="J437" s="218">
        <f>BK437</f>
        <v>0</v>
      </c>
      <c r="K437" s="204"/>
      <c r="L437" s="209"/>
      <c r="M437" s="210"/>
      <c r="N437" s="211"/>
      <c r="O437" s="211"/>
      <c r="P437" s="212">
        <f>SUM(P438:P451)</f>
        <v>0</v>
      </c>
      <c r="Q437" s="211"/>
      <c r="R437" s="212">
        <f>SUM(R438:R451)</f>
        <v>0</v>
      </c>
      <c r="S437" s="211"/>
      <c r="T437" s="213">
        <f>SUM(T438:T451)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14" t="s">
        <v>83</v>
      </c>
      <c r="AT437" s="215" t="s">
        <v>72</v>
      </c>
      <c r="AU437" s="215" t="s">
        <v>81</v>
      </c>
      <c r="AY437" s="214" t="s">
        <v>147</v>
      </c>
      <c r="BK437" s="216">
        <f>SUM(BK438:BK451)</f>
        <v>0</v>
      </c>
    </row>
    <row r="438" s="2" customFormat="1" ht="24.15" customHeight="1">
      <c r="A438" s="38"/>
      <c r="B438" s="39"/>
      <c r="C438" s="219" t="s">
        <v>327</v>
      </c>
      <c r="D438" s="219" t="s">
        <v>150</v>
      </c>
      <c r="E438" s="220" t="s">
        <v>484</v>
      </c>
      <c r="F438" s="221" t="s">
        <v>485</v>
      </c>
      <c r="G438" s="222" t="s">
        <v>153</v>
      </c>
      <c r="H438" s="223">
        <v>1.216</v>
      </c>
      <c r="I438" s="224"/>
      <c r="J438" s="225">
        <f>ROUND(I438*H438,2)</f>
        <v>0</v>
      </c>
      <c r="K438" s="226"/>
      <c r="L438" s="44"/>
      <c r="M438" s="227" t="s">
        <v>1</v>
      </c>
      <c r="N438" s="228" t="s">
        <v>38</v>
      </c>
      <c r="O438" s="91"/>
      <c r="P438" s="229">
        <f>O438*H438</f>
        <v>0</v>
      </c>
      <c r="Q438" s="229">
        <v>0</v>
      </c>
      <c r="R438" s="229">
        <f>Q438*H438</f>
        <v>0</v>
      </c>
      <c r="S438" s="229">
        <v>0</v>
      </c>
      <c r="T438" s="230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1" t="s">
        <v>198</v>
      </c>
      <c r="AT438" s="231" t="s">
        <v>150</v>
      </c>
      <c r="AU438" s="231" t="s">
        <v>83</v>
      </c>
      <c r="AY438" s="17" t="s">
        <v>147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7" t="s">
        <v>81</v>
      </c>
      <c r="BK438" s="232">
        <f>ROUND(I438*H438,2)</f>
        <v>0</v>
      </c>
      <c r="BL438" s="17" t="s">
        <v>198</v>
      </c>
      <c r="BM438" s="231" t="s">
        <v>486</v>
      </c>
    </row>
    <row r="439" s="13" customFormat="1">
      <c r="A439" s="13"/>
      <c r="B439" s="233"/>
      <c r="C439" s="234"/>
      <c r="D439" s="235" t="s">
        <v>155</v>
      </c>
      <c r="E439" s="236" t="s">
        <v>1</v>
      </c>
      <c r="F439" s="237" t="s">
        <v>487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155</v>
      </c>
      <c r="AU439" s="243" t="s">
        <v>83</v>
      </c>
      <c r="AV439" s="13" t="s">
        <v>81</v>
      </c>
      <c r="AW439" s="13" t="s">
        <v>31</v>
      </c>
      <c r="AX439" s="13" t="s">
        <v>73</v>
      </c>
      <c r="AY439" s="243" t="s">
        <v>147</v>
      </c>
    </row>
    <row r="440" s="14" customFormat="1">
      <c r="A440" s="14"/>
      <c r="B440" s="244"/>
      <c r="C440" s="245"/>
      <c r="D440" s="235" t="s">
        <v>155</v>
      </c>
      <c r="E440" s="246" t="s">
        <v>1</v>
      </c>
      <c r="F440" s="247" t="s">
        <v>488</v>
      </c>
      <c r="G440" s="245"/>
      <c r="H440" s="248">
        <v>1.2162500000000001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155</v>
      </c>
      <c r="AU440" s="254" t="s">
        <v>83</v>
      </c>
      <c r="AV440" s="14" t="s">
        <v>83</v>
      </c>
      <c r="AW440" s="14" t="s">
        <v>31</v>
      </c>
      <c r="AX440" s="14" t="s">
        <v>73</v>
      </c>
      <c r="AY440" s="254" t="s">
        <v>147</v>
      </c>
    </row>
    <row r="441" s="15" customFormat="1">
      <c r="A441" s="15"/>
      <c r="B441" s="255"/>
      <c r="C441" s="256"/>
      <c r="D441" s="235" t="s">
        <v>155</v>
      </c>
      <c r="E441" s="257" t="s">
        <v>1</v>
      </c>
      <c r="F441" s="258" t="s">
        <v>158</v>
      </c>
      <c r="G441" s="256"/>
      <c r="H441" s="259">
        <v>1.2162500000000001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155</v>
      </c>
      <c r="AU441" s="265" t="s">
        <v>83</v>
      </c>
      <c r="AV441" s="15" t="s">
        <v>154</v>
      </c>
      <c r="AW441" s="15" t="s">
        <v>31</v>
      </c>
      <c r="AX441" s="15" t="s">
        <v>81</v>
      </c>
      <c r="AY441" s="265" t="s">
        <v>147</v>
      </c>
    </row>
    <row r="442" s="2" customFormat="1" ht="37.8" customHeight="1">
      <c r="A442" s="38"/>
      <c r="B442" s="39"/>
      <c r="C442" s="219" t="s">
        <v>489</v>
      </c>
      <c r="D442" s="219" t="s">
        <v>150</v>
      </c>
      <c r="E442" s="220" t="s">
        <v>490</v>
      </c>
      <c r="F442" s="221" t="s">
        <v>491</v>
      </c>
      <c r="G442" s="222" t="s">
        <v>153</v>
      </c>
      <c r="H442" s="223">
        <v>218.71799999999999</v>
      </c>
      <c r="I442" s="224"/>
      <c r="J442" s="225">
        <f>ROUND(I442*H442,2)</f>
        <v>0</v>
      </c>
      <c r="K442" s="226"/>
      <c r="L442" s="44"/>
      <c r="M442" s="227" t="s">
        <v>1</v>
      </c>
      <c r="N442" s="228" t="s">
        <v>38</v>
      </c>
      <c r="O442" s="91"/>
      <c r="P442" s="229">
        <f>O442*H442</f>
        <v>0</v>
      </c>
      <c r="Q442" s="229">
        <v>0</v>
      </c>
      <c r="R442" s="229">
        <f>Q442*H442</f>
        <v>0</v>
      </c>
      <c r="S442" s="229">
        <v>0</v>
      </c>
      <c r="T442" s="230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1" t="s">
        <v>198</v>
      </c>
      <c r="AT442" s="231" t="s">
        <v>150</v>
      </c>
      <c r="AU442" s="231" t="s">
        <v>83</v>
      </c>
      <c r="AY442" s="17" t="s">
        <v>147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7" t="s">
        <v>81</v>
      </c>
      <c r="BK442" s="232">
        <f>ROUND(I442*H442,2)</f>
        <v>0</v>
      </c>
      <c r="BL442" s="17" t="s">
        <v>198</v>
      </c>
      <c r="BM442" s="231" t="s">
        <v>492</v>
      </c>
    </row>
    <row r="443" s="13" customFormat="1">
      <c r="A443" s="13"/>
      <c r="B443" s="233"/>
      <c r="C443" s="234"/>
      <c r="D443" s="235" t="s">
        <v>155</v>
      </c>
      <c r="E443" s="236" t="s">
        <v>1</v>
      </c>
      <c r="F443" s="237" t="s">
        <v>493</v>
      </c>
      <c r="G443" s="234"/>
      <c r="H443" s="236" t="s">
        <v>1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155</v>
      </c>
      <c r="AU443" s="243" t="s">
        <v>83</v>
      </c>
      <c r="AV443" s="13" t="s">
        <v>81</v>
      </c>
      <c r="AW443" s="13" t="s">
        <v>31</v>
      </c>
      <c r="AX443" s="13" t="s">
        <v>73</v>
      </c>
      <c r="AY443" s="243" t="s">
        <v>147</v>
      </c>
    </row>
    <row r="444" s="14" customFormat="1">
      <c r="A444" s="14"/>
      <c r="B444" s="244"/>
      <c r="C444" s="245"/>
      <c r="D444" s="235" t="s">
        <v>155</v>
      </c>
      <c r="E444" s="246" t="s">
        <v>1</v>
      </c>
      <c r="F444" s="247" t="s">
        <v>494</v>
      </c>
      <c r="G444" s="245"/>
      <c r="H444" s="248">
        <v>90.460000000000008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155</v>
      </c>
      <c r="AU444" s="254" t="s">
        <v>83</v>
      </c>
      <c r="AV444" s="14" t="s">
        <v>83</v>
      </c>
      <c r="AW444" s="14" t="s">
        <v>31</v>
      </c>
      <c r="AX444" s="14" t="s">
        <v>73</v>
      </c>
      <c r="AY444" s="254" t="s">
        <v>147</v>
      </c>
    </row>
    <row r="445" s="13" customFormat="1">
      <c r="A445" s="13"/>
      <c r="B445" s="233"/>
      <c r="C445" s="234"/>
      <c r="D445" s="235" t="s">
        <v>155</v>
      </c>
      <c r="E445" s="236" t="s">
        <v>1</v>
      </c>
      <c r="F445" s="237" t="s">
        <v>156</v>
      </c>
      <c r="G445" s="234"/>
      <c r="H445" s="236" t="s">
        <v>1</v>
      </c>
      <c r="I445" s="238"/>
      <c r="J445" s="234"/>
      <c r="K445" s="234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155</v>
      </c>
      <c r="AU445" s="243" t="s">
        <v>83</v>
      </c>
      <c r="AV445" s="13" t="s">
        <v>81</v>
      </c>
      <c r="AW445" s="13" t="s">
        <v>31</v>
      </c>
      <c r="AX445" s="13" t="s">
        <v>73</v>
      </c>
      <c r="AY445" s="243" t="s">
        <v>147</v>
      </c>
    </row>
    <row r="446" s="14" customFormat="1">
      <c r="A446" s="14"/>
      <c r="B446" s="244"/>
      <c r="C446" s="245"/>
      <c r="D446" s="235" t="s">
        <v>155</v>
      </c>
      <c r="E446" s="246" t="s">
        <v>1</v>
      </c>
      <c r="F446" s="247" t="s">
        <v>495</v>
      </c>
      <c r="G446" s="245"/>
      <c r="H446" s="248">
        <v>128.25799999999998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155</v>
      </c>
      <c r="AU446" s="254" t="s">
        <v>83</v>
      </c>
      <c r="AV446" s="14" t="s">
        <v>83</v>
      </c>
      <c r="AW446" s="14" t="s">
        <v>31</v>
      </c>
      <c r="AX446" s="14" t="s">
        <v>73</v>
      </c>
      <c r="AY446" s="254" t="s">
        <v>147</v>
      </c>
    </row>
    <row r="447" s="15" customFormat="1">
      <c r="A447" s="15"/>
      <c r="B447" s="255"/>
      <c r="C447" s="256"/>
      <c r="D447" s="235" t="s">
        <v>155</v>
      </c>
      <c r="E447" s="257" t="s">
        <v>1</v>
      </c>
      <c r="F447" s="258" t="s">
        <v>158</v>
      </c>
      <c r="G447" s="256"/>
      <c r="H447" s="259">
        <v>218.71799999999999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155</v>
      </c>
      <c r="AU447" s="265" t="s">
        <v>83</v>
      </c>
      <c r="AV447" s="15" t="s">
        <v>154</v>
      </c>
      <c r="AW447" s="15" t="s">
        <v>31</v>
      </c>
      <c r="AX447" s="15" t="s">
        <v>81</v>
      </c>
      <c r="AY447" s="265" t="s">
        <v>147</v>
      </c>
    </row>
    <row r="448" s="2" customFormat="1" ht="24.15" customHeight="1">
      <c r="A448" s="38"/>
      <c r="B448" s="39"/>
      <c r="C448" s="266" t="s">
        <v>335</v>
      </c>
      <c r="D448" s="266" t="s">
        <v>219</v>
      </c>
      <c r="E448" s="267" t="s">
        <v>496</v>
      </c>
      <c r="F448" s="268" t="s">
        <v>497</v>
      </c>
      <c r="G448" s="269" t="s">
        <v>153</v>
      </c>
      <c r="H448" s="270">
        <v>229.654</v>
      </c>
      <c r="I448" s="271"/>
      <c r="J448" s="272">
        <f>ROUND(I448*H448,2)</f>
        <v>0</v>
      </c>
      <c r="K448" s="273"/>
      <c r="L448" s="274"/>
      <c r="M448" s="275" t="s">
        <v>1</v>
      </c>
      <c r="N448" s="276" t="s">
        <v>38</v>
      </c>
      <c r="O448" s="91"/>
      <c r="P448" s="229">
        <f>O448*H448</f>
        <v>0</v>
      </c>
      <c r="Q448" s="229">
        <v>0</v>
      </c>
      <c r="R448" s="229">
        <f>Q448*H448</f>
        <v>0</v>
      </c>
      <c r="S448" s="229">
        <v>0</v>
      </c>
      <c r="T448" s="230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1" t="s">
        <v>234</v>
      </c>
      <c r="AT448" s="231" t="s">
        <v>219</v>
      </c>
      <c r="AU448" s="231" t="s">
        <v>83</v>
      </c>
      <c r="AY448" s="17" t="s">
        <v>147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7" t="s">
        <v>81</v>
      </c>
      <c r="BK448" s="232">
        <f>ROUND(I448*H448,2)</f>
        <v>0</v>
      </c>
      <c r="BL448" s="17" t="s">
        <v>198</v>
      </c>
      <c r="BM448" s="231" t="s">
        <v>498</v>
      </c>
    </row>
    <row r="449" s="14" customFormat="1">
      <c r="A449" s="14"/>
      <c r="B449" s="244"/>
      <c r="C449" s="245"/>
      <c r="D449" s="235" t="s">
        <v>155</v>
      </c>
      <c r="E449" s="246" t="s">
        <v>1</v>
      </c>
      <c r="F449" s="247" t="s">
        <v>499</v>
      </c>
      <c r="G449" s="245"/>
      <c r="H449" s="248">
        <v>229.65389999999999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155</v>
      </c>
      <c r="AU449" s="254" t="s">
        <v>83</v>
      </c>
      <c r="AV449" s="14" t="s">
        <v>83</v>
      </c>
      <c r="AW449" s="14" t="s">
        <v>31</v>
      </c>
      <c r="AX449" s="14" t="s">
        <v>73</v>
      </c>
      <c r="AY449" s="254" t="s">
        <v>147</v>
      </c>
    </row>
    <row r="450" s="15" customFormat="1">
      <c r="A450" s="15"/>
      <c r="B450" s="255"/>
      <c r="C450" s="256"/>
      <c r="D450" s="235" t="s">
        <v>155</v>
      </c>
      <c r="E450" s="257" t="s">
        <v>1</v>
      </c>
      <c r="F450" s="258" t="s">
        <v>158</v>
      </c>
      <c r="G450" s="256"/>
      <c r="H450" s="259">
        <v>229.65389999999999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65" t="s">
        <v>155</v>
      </c>
      <c r="AU450" s="265" t="s">
        <v>83</v>
      </c>
      <c r="AV450" s="15" t="s">
        <v>154</v>
      </c>
      <c r="AW450" s="15" t="s">
        <v>31</v>
      </c>
      <c r="AX450" s="15" t="s">
        <v>81</v>
      </c>
      <c r="AY450" s="265" t="s">
        <v>147</v>
      </c>
    </row>
    <row r="451" s="2" customFormat="1" ht="24.15" customHeight="1">
      <c r="A451" s="38"/>
      <c r="B451" s="39"/>
      <c r="C451" s="219" t="s">
        <v>500</v>
      </c>
      <c r="D451" s="219" t="s">
        <v>150</v>
      </c>
      <c r="E451" s="220" t="s">
        <v>501</v>
      </c>
      <c r="F451" s="221" t="s">
        <v>502</v>
      </c>
      <c r="G451" s="222" t="s">
        <v>302</v>
      </c>
      <c r="H451" s="223">
        <v>0.61799999999999999</v>
      </c>
      <c r="I451" s="224"/>
      <c r="J451" s="225">
        <f>ROUND(I451*H451,2)</f>
        <v>0</v>
      </c>
      <c r="K451" s="226"/>
      <c r="L451" s="44"/>
      <c r="M451" s="227" t="s">
        <v>1</v>
      </c>
      <c r="N451" s="228" t="s">
        <v>38</v>
      </c>
      <c r="O451" s="91"/>
      <c r="P451" s="229">
        <f>O451*H451</f>
        <v>0</v>
      </c>
      <c r="Q451" s="229">
        <v>0</v>
      </c>
      <c r="R451" s="229">
        <f>Q451*H451</f>
        <v>0</v>
      </c>
      <c r="S451" s="229">
        <v>0</v>
      </c>
      <c r="T451" s="230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1" t="s">
        <v>198</v>
      </c>
      <c r="AT451" s="231" t="s">
        <v>150</v>
      </c>
      <c r="AU451" s="231" t="s">
        <v>83</v>
      </c>
      <c r="AY451" s="17" t="s">
        <v>147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7" t="s">
        <v>81</v>
      </c>
      <c r="BK451" s="232">
        <f>ROUND(I451*H451,2)</f>
        <v>0</v>
      </c>
      <c r="BL451" s="17" t="s">
        <v>198</v>
      </c>
      <c r="BM451" s="231" t="s">
        <v>503</v>
      </c>
    </row>
    <row r="452" s="12" customFormat="1" ht="22.8" customHeight="1">
      <c r="A452" s="12"/>
      <c r="B452" s="203"/>
      <c r="C452" s="204"/>
      <c r="D452" s="205" t="s">
        <v>72</v>
      </c>
      <c r="E452" s="217" t="s">
        <v>504</v>
      </c>
      <c r="F452" s="217" t="s">
        <v>505</v>
      </c>
      <c r="G452" s="204"/>
      <c r="H452" s="204"/>
      <c r="I452" s="207"/>
      <c r="J452" s="218">
        <f>BK452</f>
        <v>0</v>
      </c>
      <c r="K452" s="204"/>
      <c r="L452" s="209"/>
      <c r="M452" s="210"/>
      <c r="N452" s="211"/>
      <c r="O452" s="211"/>
      <c r="P452" s="212">
        <f>SUM(P453:P532)</f>
        <v>0</v>
      </c>
      <c r="Q452" s="211"/>
      <c r="R452" s="212">
        <f>SUM(R453:R532)</f>
        <v>0</v>
      </c>
      <c r="S452" s="211"/>
      <c r="T452" s="213">
        <f>SUM(T453:T532)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14" t="s">
        <v>83</v>
      </c>
      <c r="AT452" s="215" t="s">
        <v>72</v>
      </c>
      <c r="AU452" s="215" t="s">
        <v>81</v>
      </c>
      <c r="AY452" s="214" t="s">
        <v>147</v>
      </c>
      <c r="BK452" s="216">
        <f>SUM(BK453:BK532)</f>
        <v>0</v>
      </c>
    </row>
    <row r="453" s="2" customFormat="1" ht="16.5" customHeight="1">
      <c r="A453" s="38"/>
      <c r="B453" s="39"/>
      <c r="C453" s="219" t="s">
        <v>340</v>
      </c>
      <c r="D453" s="219" t="s">
        <v>150</v>
      </c>
      <c r="E453" s="220" t="s">
        <v>506</v>
      </c>
      <c r="F453" s="221" t="s">
        <v>507</v>
      </c>
      <c r="G453" s="222" t="s">
        <v>153</v>
      </c>
      <c r="H453" s="223">
        <v>11.468</v>
      </c>
      <c r="I453" s="224"/>
      <c r="J453" s="225">
        <f>ROUND(I453*H453,2)</f>
        <v>0</v>
      </c>
      <c r="K453" s="226"/>
      <c r="L453" s="44"/>
      <c r="M453" s="227" t="s">
        <v>1</v>
      </c>
      <c r="N453" s="228" t="s">
        <v>38</v>
      </c>
      <c r="O453" s="91"/>
      <c r="P453" s="229">
        <f>O453*H453</f>
        <v>0</v>
      </c>
      <c r="Q453" s="229">
        <v>0</v>
      </c>
      <c r="R453" s="229">
        <f>Q453*H453</f>
        <v>0</v>
      </c>
      <c r="S453" s="229">
        <v>0</v>
      </c>
      <c r="T453" s="230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1" t="s">
        <v>198</v>
      </c>
      <c r="AT453" s="231" t="s">
        <v>150</v>
      </c>
      <c r="AU453" s="231" t="s">
        <v>83</v>
      </c>
      <c r="AY453" s="17" t="s">
        <v>147</v>
      </c>
      <c r="BE453" s="232">
        <f>IF(N453="základní",J453,0)</f>
        <v>0</v>
      </c>
      <c r="BF453" s="232">
        <f>IF(N453="snížená",J453,0)</f>
        <v>0</v>
      </c>
      <c r="BG453" s="232">
        <f>IF(N453="zákl. přenesená",J453,0)</f>
        <v>0</v>
      </c>
      <c r="BH453" s="232">
        <f>IF(N453="sníž. přenesená",J453,0)</f>
        <v>0</v>
      </c>
      <c r="BI453" s="232">
        <f>IF(N453="nulová",J453,0)</f>
        <v>0</v>
      </c>
      <c r="BJ453" s="17" t="s">
        <v>81</v>
      </c>
      <c r="BK453" s="232">
        <f>ROUND(I453*H453,2)</f>
        <v>0</v>
      </c>
      <c r="BL453" s="17" t="s">
        <v>198</v>
      </c>
      <c r="BM453" s="231" t="s">
        <v>508</v>
      </c>
    </row>
    <row r="454" s="13" customFormat="1">
      <c r="A454" s="13"/>
      <c r="B454" s="233"/>
      <c r="C454" s="234"/>
      <c r="D454" s="235" t="s">
        <v>155</v>
      </c>
      <c r="E454" s="236" t="s">
        <v>1</v>
      </c>
      <c r="F454" s="237" t="s">
        <v>509</v>
      </c>
      <c r="G454" s="234"/>
      <c r="H454" s="236" t="s">
        <v>1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155</v>
      </c>
      <c r="AU454" s="243" t="s">
        <v>83</v>
      </c>
      <c r="AV454" s="13" t="s">
        <v>81</v>
      </c>
      <c r="AW454" s="13" t="s">
        <v>31</v>
      </c>
      <c r="AX454" s="13" t="s">
        <v>73</v>
      </c>
      <c r="AY454" s="243" t="s">
        <v>147</v>
      </c>
    </row>
    <row r="455" s="14" customFormat="1">
      <c r="A455" s="14"/>
      <c r="B455" s="244"/>
      <c r="C455" s="245"/>
      <c r="D455" s="235" t="s">
        <v>155</v>
      </c>
      <c r="E455" s="246" t="s">
        <v>1</v>
      </c>
      <c r="F455" s="247" t="s">
        <v>510</v>
      </c>
      <c r="G455" s="245"/>
      <c r="H455" s="248">
        <v>11.467499999999999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155</v>
      </c>
      <c r="AU455" s="254" t="s">
        <v>83</v>
      </c>
      <c r="AV455" s="14" t="s">
        <v>83</v>
      </c>
      <c r="AW455" s="14" t="s">
        <v>31</v>
      </c>
      <c r="AX455" s="14" t="s">
        <v>73</v>
      </c>
      <c r="AY455" s="254" t="s">
        <v>147</v>
      </c>
    </row>
    <row r="456" s="15" customFormat="1">
      <c r="A456" s="15"/>
      <c r="B456" s="255"/>
      <c r="C456" s="256"/>
      <c r="D456" s="235" t="s">
        <v>155</v>
      </c>
      <c r="E456" s="257" t="s">
        <v>1</v>
      </c>
      <c r="F456" s="258" t="s">
        <v>158</v>
      </c>
      <c r="G456" s="256"/>
      <c r="H456" s="259">
        <v>11.467499999999999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155</v>
      </c>
      <c r="AU456" s="265" t="s">
        <v>83</v>
      </c>
      <c r="AV456" s="15" t="s">
        <v>154</v>
      </c>
      <c r="AW456" s="15" t="s">
        <v>31</v>
      </c>
      <c r="AX456" s="15" t="s">
        <v>81</v>
      </c>
      <c r="AY456" s="265" t="s">
        <v>147</v>
      </c>
    </row>
    <row r="457" s="2" customFormat="1" ht="24.15" customHeight="1">
      <c r="A457" s="38"/>
      <c r="B457" s="39"/>
      <c r="C457" s="219" t="s">
        <v>511</v>
      </c>
      <c r="D457" s="219" t="s">
        <v>150</v>
      </c>
      <c r="E457" s="220" t="s">
        <v>512</v>
      </c>
      <c r="F457" s="221" t="s">
        <v>513</v>
      </c>
      <c r="G457" s="222" t="s">
        <v>165</v>
      </c>
      <c r="H457" s="223">
        <v>6.5</v>
      </c>
      <c r="I457" s="224"/>
      <c r="J457" s="225">
        <f>ROUND(I457*H457,2)</f>
        <v>0</v>
      </c>
      <c r="K457" s="226"/>
      <c r="L457" s="44"/>
      <c r="M457" s="227" t="s">
        <v>1</v>
      </c>
      <c r="N457" s="228" t="s">
        <v>38</v>
      </c>
      <c r="O457" s="91"/>
      <c r="P457" s="229">
        <f>O457*H457</f>
        <v>0</v>
      </c>
      <c r="Q457" s="229">
        <v>0</v>
      </c>
      <c r="R457" s="229">
        <f>Q457*H457</f>
        <v>0</v>
      </c>
      <c r="S457" s="229">
        <v>0</v>
      </c>
      <c r="T457" s="230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1" t="s">
        <v>198</v>
      </c>
      <c r="AT457" s="231" t="s">
        <v>150</v>
      </c>
      <c r="AU457" s="231" t="s">
        <v>83</v>
      </c>
      <c r="AY457" s="17" t="s">
        <v>147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7" t="s">
        <v>81</v>
      </c>
      <c r="BK457" s="232">
        <f>ROUND(I457*H457,2)</f>
        <v>0</v>
      </c>
      <c r="BL457" s="17" t="s">
        <v>198</v>
      </c>
      <c r="BM457" s="231" t="s">
        <v>514</v>
      </c>
    </row>
    <row r="458" s="13" customFormat="1">
      <c r="A458" s="13"/>
      <c r="B458" s="233"/>
      <c r="C458" s="234"/>
      <c r="D458" s="235" t="s">
        <v>155</v>
      </c>
      <c r="E458" s="236" t="s">
        <v>1</v>
      </c>
      <c r="F458" s="237" t="s">
        <v>515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155</v>
      </c>
      <c r="AU458" s="243" t="s">
        <v>83</v>
      </c>
      <c r="AV458" s="13" t="s">
        <v>81</v>
      </c>
      <c r="AW458" s="13" t="s">
        <v>31</v>
      </c>
      <c r="AX458" s="13" t="s">
        <v>73</v>
      </c>
      <c r="AY458" s="243" t="s">
        <v>147</v>
      </c>
    </row>
    <row r="459" s="14" customFormat="1">
      <c r="A459" s="14"/>
      <c r="B459" s="244"/>
      <c r="C459" s="245"/>
      <c r="D459" s="235" t="s">
        <v>155</v>
      </c>
      <c r="E459" s="246" t="s">
        <v>1</v>
      </c>
      <c r="F459" s="247" t="s">
        <v>516</v>
      </c>
      <c r="G459" s="245"/>
      <c r="H459" s="248">
        <v>6.5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155</v>
      </c>
      <c r="AU459" s="254" t="s">
        <v>83</v>
      </c>
      <c r="AV459" s="14" t="s">
        <v>83</v>
      </c>
      <c r="AW459" s="14" t="s">
        <v>31</v>
      </c>
      <c r="AX459" s="14" t="s">
        <v>73</v>
      </c>
      <c r="AY459" s="254" t="s">
        <v>147</v>
      </c>
    </row>
    <row r="460" s="15" customFormat="1">
      <c r="A460" s="15"/>
      <c r="B460" s="255"/>
      <c r="C460" s="256"/>
      <c r="D460" s="235" t="s">
        <v>155</v>
      </c>
      <c r="E460" s="257" t="s">
        <v>1</v>
      </c>
      <c r="F460" s="258" t="s">
        <v>158</v>
      </c>
      <c r="G460" s="256"/>
      <c r="H460" s="259">
        <v>6.5</v>
      </c>
      <c r="I460" s="260"/>
      <c r="J460" s="256"/>
      <c r="K460" s="256"/>
      <c r="L460" s="261"/>
      <c r="M460" s="262"/>
      <c r="N460" s="263"/>
      <c r="O460" s="263"/>
      <c r="P460" s="263"/>
      <c r="Q460" s="263"/>
      <c r="R460" s="263"/>
      <c r="S460" s="263"/>
      <c r="T460" s="264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5" t="s">
        <v>155</v>
      </c>
      <c r="AU460" s="265" t="s">
        <v>83</v>
      </c>
      <c r="AV460" s="15" t="s">
        <v>154</v>
      </c>
      <c r="AW460" s="15" t="s">
        <v>31</v>
      </c>
      <c r="AX460" s="15" t="s">
        <v>81</v>
      </c>
      <c r="AY460" s="265" t="s">
        <v>147</v>
      </c>
    </row>
    <row r="461" s="2" customFormat="1" ht="16.5" customHeight="1">
      <c r="A461" s="38"/>
      <c r="B461" s="39"/>
      <c r="C461" s="266" t="s">
        <v>346</v>
      </c>
      <c r="D461" s="266" t="s">
        <v>219</v>
      </c>
      <c r="E461" s="267" t="s">
        <v>517</v>
      </c>
      <c r="F461" s="268" t="s">
        <v>518</v>
      </c>
      <c r="G461" s="269" t="s">
        <v>165</v>
      </c>
      <c r="H461" s="270">
        <v>6.5</v>
      </c>
      <c r="I461" s="271"/>
      <c r="J461" s="272">
        <f>ROUND(I461*H461,2)</f>
        <v>0</v>
      </c>
      <c r="K461" s="273"/>
      <c r="L461" s="274"/>
      <c r="M461" s="275" t="s">
        <v>1</v>
      </c>
      <c r="N461" s="276" t="s">
        <v>38</v>
      </c>
      <c r="O461" s="91"/>
      <c r="P461" s="229">
        <f>O461*H461</f>
        <v>0</v>
      </c>
      <c r="Q461" s="229">
        <v>0</v>
      </c>
      <c r="R461" s="229">
        <f>Q461*H461</f>
        <v>0</v>
      </c>
      <c r="S461" s="229">
        <v>0</v>
      </c>
      <c r="T461" s="230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1" t="s">
        <v>234</v>
      </c>
      <c r="AT461" s="231" t="s">
        <v>219</v>
      </c>
      <c r="AU461" s="231" t="s">
        <v>83</v>
      </c>
      <c r="AY461" s="17" t="s">
        <v>147</v>
      </c>
      <c r="BE461" s="232">
        <f>IF(N461="základní",J461,0)</f>
        <v>0</v>
      </c>
      <c r="BF461" s="232">
        <f>IF(N461="snížená",J461,0)</f>
        <v>0</v>
      </c>
      <c r="BG461" s="232">
        <f>IF(N461="zákl. přenesená",J461,0)</f>
        <v>0</v>
      </c>
      <c r="BH461" s="232">
        <f>IF(N461="sníž. přenesená",J461,0)</f>
        <v>0</v>
      </c>
      <c r="BI461" s="232">
        <f>IF(N461="nulová",J461,0)</f>
        <v>0</v>
      </c>
      <c r="BJ461" s="17" t="s">
        <v>81</v>
      </c>
      <c r="BK461" s="232">
        <f>ROUND(I461*H461,2)</f>
        <v>0</v>
      </c>
      <c r="BL461" s="17" t="s">
        <v>198</v>
      </c>
      <c r="BM461" s="231" t="s">
        <v>519</v>
      </c>
    </row>
    <row r="462" s="2" customFormat="1" ht="16.5" customHeight="1">
      <c r="A462" s="38"/>
      <c r="B462" s="39"/>
      <c r="C462" s="266" t="s">
        <v>520</v>
      </c>
      <c r="D462" s="266" t="s">
        <v>219</v>
      </c>
      <c r="E462" s="267" t="s">
        <v>521</v>
      </c>
      <c r="F462" s="268" t="s">
        <v>522</v>
      </c>
      <c r="G462" s="269" t="s">
        <v>216</v>
      </c>
      <c r="H462" s="270">
        <v>4</v>
      </c>
      <c r="I462" s="271"/>
      <c r="J462" s="272">
        <f>ROUND(I462*H462,2)</f>
        <v>0</v>
      </c>
      <c r="K462" s="273"/>
      <c r="L462" s="274"/>
      <c r="M462" s="275" t="s">
        <v>1</v>
      </c>
      <c r="N462" s="276" t="s">
        <v>38</v>
      </c>
      <c r="O462" s="91"/>
      <c r="P462" s="229">
        <f>O462*H462</f>
        <v>0</v>
      </c>
      <c r="Q462" s="229">
        <v>0</v>
      </c>
      <c r="R462" s="229">
        <f>Q462*H462</f>
        <v>0</v>
      </c>
      <c r="S462" s="229">
        <v>0</v>
      </c>
      <c r="T462" s="230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1" t="s">
        <v>234</v>
      </c>
      <c r="AT462" s="231" t="s">
        <v>219</v>
      </c>
      <c r="AU462" s="231" t="s">
        <v>83</v>
      </c>
      <c r="AY462" s="17" t="s">
        <v>147</v>
      </c>
      <c r="BE462" s="232">
        <f>IF(N462="základní",J462,0)</f>
        <v>0</v>
      </c>
      <c r="BF462" s="232">
        <f>IF(N462="snížená",J462,0)</f>
        <v>0</v>
      </c>
      <c r="BG462" s="232">
        <f>IF(N462="zákl. přenesená",J462,0)</f>
        <v>0</v>
      </c>
      <c r="BH462" s="232">
        <f>IF(N462="sníž. přenesená",J462,0)</f>
        <v>0</v>
      </c>
      <c r="BI462" s="232">
        <f>IF(N462="nulová",J462,0)</f>
        <v>0</v>
      </c>
      <c r="BJ462" s="17" t="s">
        <v>81</v>
      </c>
      <c r="BK462" s="232">
        <f>ROUND(I462*H462,2)</f>
        <v>0</v>
      </c>
      <c r="BL462" s="17" t="s">
        <v>198</v>
      </c>
      <c r="BM462" s="231" t="s">
        <v>523</v>
      </c>
    </row>
    <row r="463" s="2" customFormat="1" ht="24.15" customHeight="1">
      <c r="A463" s="38"/>
      <c r="B463" s="39"/>
      <c r="C463" s="219" t="s">
        <v>349</v>
      </c>
      <c r="D463" s="219" t="s">
        <v>150</v>
      </c>
      <c r="E463" s="220" t="s">
        <v>524</v>
      </c>
      <c r="F463" s="221" t="s">
        <v>525</v>
      </c>
      <c r="G463" s="222" t="s">
        <v>153</v>
      </c>
      <c r="H463" s="223">
        <v>6.6299999999999999</v>
      </c>
      <c r="I463" s="224"/>
      <c r="J463" s="225">
        <f>ROUND(I463*H463,2)</f>
        <v>0</v>
      </c>
      <c r="K463" s="226"/>
      <c r="L463" s="44"/>
      <c r="M463" s="227" t="s">
        <v>1</v>
      </c>
      <c r="N463" s="228" t="s">
        <v>38</v>
      </c>
      <c r="O463" s="91"/>
      <c r="P463" s="229">
        <f>O463*H463</f>
        <v>0</v>
      </c>
      <c r="Q463" s="229">
        <v>0</v>
      </c>
      <c r="R463" s="229">
        <f>Q463*H463</f>
        <v>0</v>
      </c>
      <c r="S463" s="229">
        <v>0</v>
      </c>
      <c r="T463" s="230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1" t="s">
        <v>198</v>
      </c>
      <c r="AT463" s="231" t="s">
        <v>150</v>
      </c>
      <c r="AU463" s="231" t="s">
        <v>83</v>
      </c>
      <c r="AY463" s="17" t="s">
        <v>147</v>
      </c>
      <c r="BE463" s="232">
        <f>IF(N463="základní",J463,0)</f>
        <v>0</v>
      </c>
      <c r="BF463" s="232">
        <f>IF(N463="snížená",J463,0)</f>
        <v>0</v>
      </c>
      <c r="BG463" s="232">
        <f>IF(N463="zákl. přenesená",J463,0)</f>
        <v>0</v>
      </c>
      <c r="BH463" s="232">
        <f>IF(N463="sníž. přenesená",J463,0)</f>
        <v>0</v>
      </c>
      <c r="BI463" s="232">
        <f>IF(N463="nulová",J463,0)</f>
        <v>0</v>
      </c>
      <c r="BJ463" s="17" t="s">
        <v>81</v>
      </c>
      <c r="BK463" s="232">
        <f>ROUND(I463*H463,2)</f>
        <v>0</v>
      </c>
      <c r="BL463" s="17" t="s">
        <v>198</v>
      </c>
      <c r="BM463" s="231" t="s">
        <v>526</v>
      </c>
    </row>
    <row r="464" s="13" customFormat="1">
      <c r="A464" s="13"/>
      <c r="B464" s="233"/>
      <c r="C464" s="234"/>
      <c r="D464" s="235" t="s">
        <v>155</v>
      </c>
      <c r="E464" s="236" t="s">
        <v>1</v>
      </c>
      <c r="F464" s="237" t="s">
        <v>481</v>
      </c>
      <c r="G464" s="234"/>
      <c r="H464" s="236" t="s">
        <v>1</v>
      </c>
      <c r="I464" s="238"/>
      <c r="J464" s="234"/>
      <c r="K464" s="234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155</v>
      </c>
      <c r="AU464" s="243" t="s">
        <v>83</v>
      </c>
      <c r="AV464" s="13" t="s">
        <v>81</v>
      </c>
      <c r="AW464" s="13" t="s">
        <v>31</v>
      </c>
      <c r="AX464" s="13" t="s">
        <v>73</v>
      </c>
      <c r="AY464" s="243" t="s">
        <v>147</v>
      </c>
    </row>
    <row r="465" s="14" customFormat="1">
      <c r="A465" s="14"/>
      <c r="B465" s="244"/>
      <c r="C465" s="245"/>
      <c r="D465" s="235" t="s">
        <v>155</v>
      </c>
      <c r="E465" s="246" t="s">
        <v>1</v>
      </c>
      <c r="F465" s="247" t="s">
        <v>173</v>
      </c>
      <c r="G465" s="245"/>
      <c r="H465" s="248">
        <v>6.6303750000000008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155</v>
      </c>
      <c r="AU465" s="254" t="s">
        <v>83</v>
      </c>
      <c r="AV465" s="14" t="s">
        <v>83</v>
      </c>
      <c r="AW465" s="14" t="s">
        <v>31</v>
      </c>
      <c r="AX465" s="14" t="s">
        <v>73</v>
      </c>
      <c r="AY465" s="254" t="s">
        <v>147</v>
      </c>
    </row>
    <row r="466" s="15" customFormat="1">
      <c r="A466" s="15"/>
      <c r="B466" s="255"/>
      <c r="C466" s="256"/>
      <c r="D466" s="235" t="s">
        <v>155</v>
      </c>
      <c r="E466" s="257" t="s">
        <v>1</v>
      </c>
      <c r="F466" s="258" t="s">
        <v>158</v>
      </c>
      <c r="G466" s="256"/>
      <c r="H466" s="259">
        <v>6.6303750000000008</v>
      </c>
      <c r="I466" s="260"/>
      <c r="J466" s="256"/>
      <c r="K466" s="256"/>
      <c r="L466" s="261"/>
      <c r="M466" s="262"/>
      <c r="N466" s="263"/>
      <c r="O466" s="263"/>
      <c r="P466" s="263"/>
      <c r="Q466" s="263"/>
      <c r="R466" s="263"/>
      <c r="S466" s="263"/>
      <c r="T466" s="264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5" t="s">
        <v>155</v>
      </c>
      <c r="AU466" s="265" t="s">
        <v>83</v>
      </c>
      <c r="AV466" s="15" t="s">
        <v>154</v>
      </c>
      <c r="AW466" s="15" t="s">
        <v>31</v>
      </c>
      <c r="AX466" s="15" t="s">
        <v>81</v>
      </c>
      <c r="AY466" s="265" t="s">
        <v>147</v>
      </c>
    </row>
    <row r="467" s="2" customFormat="1" ht="16.5" customHeight="1">
      <c r="A467" s="38"/>
      <c r="B467" s="39"/>
      <c r="C467" s="219" t="s">
        <v>527</v>
      </c>
      <c r="D467" s="219" t="s">
        <v>150</v>
      </c>
      <c r="E467" s="220" t="s">
        <v>528</v>
      </c>
      <c r="F467" s="221" t="s">
        <v>529</v>
      </c>
      <c r="G467" s="222" t="s">
        <v>165</v>
      </c>
      <c r="H467" s="223">
        <v>12.994999999999999</v>
      </c>
      <c r="I467" s="224"/>
      <c r="J467" s="225">
        <f>ROUND(I467*H467,2)</f>
        <v>0</v>
      </c>
      <c r="K467" s="226"/>
      <c r="L467" s="44"/>
      <c r="M467" s="227" t="s">
        <v>1</v>
      </c>
      <c r="N467" s="228" t="s">
        <v>38</v>
      </c>
      <c r="O467" s="91"/>
      <c r="P467" s="229">
        <f>O467*H467</f>
        <v>0</v>
      </c>
      <c r="Q467" s="229">
        <v>0</v>
      </c>
      <c r="R467" s="229">
        <f>Q467*H467</f>
        <v>0</v>
      </c>
      <c r="S467" s="229">
        <v>0</v>
      </c>
      <c r="T467" s="230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1" t="s">
        <v>198</v>
      </c>
      <c r="AT467" s="231" t="s">
        <v>150</v>
      </c>
      <c r="AU467" s="231" t="s">
        <v>83</v>
      </c>
      <c r="AY467" s="17" t="s">
        <v>147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7" t="s">
        <v>81</v>
      </c>
      <c r="BK467" s="232">
        <f>ROUND(I467*H467,2)</f>
        <v>0</v>
      </c>
      <c r="BL467" s="17" t="s">
        <v>198</v>
      </c>
      <c r="BM467" s="231" t="s">
        <v>530</v>
      </c>
    </row>
    <row r="468" s="13" customFormat="1">
      <c r="A468" s="13"/>
      <c r="B468" s="233"/>
      <c r="C468" s="234"/>
      <c r="D468" s="235" t="s">
        <v>155</v>
      </c>
      <c r="E468" s="236" t="s">
        <v>1</v>
      </c>
      <c r="F468" s="237" t="s">
        <v>174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155</v>
      </c>
      <c r="AU468" s="243" t="s">
        <v>83</v>
      </c>
      <c r="AV468" s="13" t="s">
        <v>81</v>
      </c>
      <c r="AW468" s="13" t="s">
        <v>31</v>
      </c>
      <c r="AX468" s="13" t="s">
        <v>73</v>
      </c>
      <c r="AY468" s="243" t="s">
        <v>147</v>
      </c>
    </row>
    <row r="469" s="14" customFormat="1">
      <c r="A469" s="14"/>
      <c r="B469" s="244"/>
      <c r="C469" s="245"/>
      <c r="D469" s="235" t="s">
        <v>155</v>
      </c>
      <c r="E469" s="246" t="s">
        <v>1</v>
      </c>
      <c r="F469" s="247" t="s">
        <v>531</v>
      </c>
      <c r="G469" s="245"/>
      <c r="H469" s="248">
        <v>3.2000000000000002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155</v>
      </c>
      <c r="AU469" s="254" t="s">
        <v>83</v>
      </c>
      <c r="AV469" s="14" t="s">
        <v>83</v>
      </c>
      <c r="AW469" s="14" t="s">
        <v>31</v>
      </c>
      <c r="AX469" s="14" t="s">
        <v>73</v>
      </c>
      <c r="AY469" s="254" t="s">
        <v>147</v>
      </c>
    </row>
    <row r="470" s="13" customFormat="1">
      <c r="A470" s="13"/>
      <c r="B470" s="233"/>
      <c r="C470" s="234"/>
      <c r="D470" s="235" t="s">
        <v>155</v>
      </c>
      <c r="E470" s="236" t="s">
        <v>1</v>
      </c>
      <c r="F470" s="237" t="s">
        <v>250</v>
      </c>
      <c r="G470" s="234"/>
      <c r="H470" s="236" t="s">
        <v>1</v>
      </c>
      <c r="I470" s="238"/>
      <c r="J470" s="234"/>
      <c r="K470" s="234"/>
      <c r="L470" s="239"/>
      <c r="M470" s="240"/>
      <c r="N470" s="241"/>
      <c r="O470" s="241"/>
      <c r="P470" s="241"/>
      <c r="Q470" s="241"/>
      <c r="R470" s="241"/>
      <c r="S470" s="241"/>
      <c r="T470" s="24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3" t="s">
        <v>155</v>
      </c>
      <c r="AU470" s="243" t="s">
        <v>83</v>
      </c>
      <c r="AV470" s="13" t="s">
        <v>81</v>
      </c>
      <c r="AW470" s="13" t="s">
        <v>31</v>
      </c>
      <c r="AX470" s="13" t="s">
        <v>73</v>
      </c>
      <c r="AY470" s="243" t="s">
        <v>147</v>
      </c>
    </row>
    <row r="471" s="14" customFormat="1">
      <c r="A471" s="14"/>
      <c r="B471" s="244"/>
      <c r="C471" s="245"/>
      <c r="D471" s="235" t="s">
        <v>155</v>
      </c>
      <c r="E471" s="246" t="s">
        <v>1</v>
      </c>
      <c r="F471" s="247" t="s">
        <v>532</v>
      </c>
      <c r="G471" s="245"/>
      <c r="H471" s="248">
        <v>1.3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155</v>
      </c>
      <c r="AU471" s="254" t="s">
        <v>83</v>
      </c>
      <c r="AV471" s="14" t="s">
        <v>83</v>
      </c>
      <c r="AW471" s="14" t="s">
        <v>31</v>
      </c>
      <c r="AX471" s="14" t="s">
        <v>73</v>
      </c>
      <c r="AY471" s="254" t="s">
        <v>147</v>
      </c>
    </row>
    <row r="472" s="13" customFormat="1">
      <c r="A472" s="13"/>
      <c r="B472" s="233"/>
      <c r="C472" s="234"/>
      <c r="D472" s="235" t="s">
        <v>155</v>
      </c>
      <c r="E472" s="236" t="s">
        <v>1</v>
      </c>
      <c r="F472" s="237" t="s">
        <v>533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155</v>
      </c>
      <c r="AU472" s="243" t="s">
        <v>83</v>
      </c>
      <c r="AV472" s="13" t="s">
        <v>81</v>
      </c>
      <c r="AW472" s="13" t="s">
        <v>31</v>
      </c>
      <c r="AX472" s="13" t="s">
        <v>73</v>
      </c>
      <c r="AY472" s="243" t="s">
        <v>147</v>
      </c>
    </row>
    <row r="473" s="14" customFormat="1">
      <c r="A473" s="14"/>
      <c r="B473" s="244"/>
      <c r="C473" s="245"/>
      <c r="D473" s="235" t="s">
        <v>155</v>
      </c>
      <c r="E473" s="246" t="s">
        <v>1</v>
      </c>
      <c r="F473" s="247" t="s">
        <v>534</v>
      </c>
      <c r="G473" s="245"/>
      <c r="H473" s="248">
        <v>5.3950000000000005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155</v>
      </c>
      <c r="AU473" s="254" t="s">
        <v>83</v>
      </c>
      <c r="AV473" s="14" t="s">
        <v>83</v>
      </c>
      <c r="AW473" s="14" t="s">
        <v>31</v>
      </c>
      <c r="AX473" s="14" t="s">
        <v>73</v>
      </c>
      <c r="AY473" s="254" t="s">
        <v>147</v>
      </c>
    </row>
    <row r="474" s="13" customFormat="1">
      <c r="A474" s="13"/>
      <c r="B474" s="233"/>
      <c r="C474" s="234"/>
      <c r="D474" s="235" t="s">
        <v>155</v>
      </c>
      <c r="E474" s="236" t="s">
        <v>1</v>
      </c>
      <c r="F474" s="237" t="s">
        <v>189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155</v>
      </c>
      <c r="AU474" s="243" t="s">
        <v>83</v>
      </c>
      <c r="AV474" s="13" t="s">
        <v>81</v>
      </c>
      <c r="AW474" s="13" t="s">
        <v>31</v>
      </c>
      <c r="AX474" s="13" t="s">
        <v>73</v>
      </c>
      <c r="AY474" s="243" t="s">
        <v>147</v>
      </c>
    </row>
    <row r="475" s="14" customFormat="1">
      <c r="A475" s="14"/>
      <c r="B475" s="244"/>
      <c r="C475" s="245"/>
      <c r="D475" s="235" t="s">
        <v>155</v>
      </c>
      <c r="E475" s="246" t="s">
        <v>1</v>
      </c>
      <c r="F475" s="247" t="s">
        <v>535</v>
      </c>
      <c r="G475" s="245"/>
      <c r="H475" s="248">
        <v>3.1000000000000001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155</v>
      </c>
      <c r="AU475" s="254" t="s">
        <v>83</v>
      </c>
      <c r="AV475" s="14" t="s">
        <v>83</v>
      </c>
      <c r="AW475" s="14" t="s">
        <v>31</v>
      </c>
      <c r="AX475" s="14" t="s">
        <v>73</v>
      </c>
      <c r="AY475" s="254" t="s">
        <v>147</v>
      </c>
    </row>
    <row r="476" s="15" customFormat="1">
      <c r="A476" s="15"/>
      <c r="B476" s="255"/>
      <c r="C476" s="256"/>
      <c r="D476" s="235" t="s">
        <v>155</v>
      </c>
      <c r="E476" s="257" t="s">
        <v>1</v>
      </c>
      <c r="F476" s="258" t="s">
        <v>158</v>
      </c>
      <c r="G476" s="256"/>
      <c r="H476" s="259">
        <v>12.994999999999999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155</v>
      </c>
      <c r="AU476" s="265" t="s">
        <v>83</v>
      </c>
      <c r="AV476" s="15" t="s">
        <v>154</v>
      </c>
      <c r="AW476" s="15" t="s">
        <v>31</v>
      </c>
      <c r="AX476" s="15" t="s">
        <v>81</v>
      </c>
      <c r="AY476" s="265" t="s">
        <v>147</v>
      </c>
    </row>
    <row r="477" s="2" customFormat="1" ht="24.15" customHeight="1">
      <c r="A477" s="38"/>
      <c r="B477" s="39"/>
      <c r="C477" s="219" t="s">
        <v>354</v>
      </c>
      <c r="D477" s="219" t="s">
        <v>150</v>
      </c>
      <c r="E477" s="220" t="s">
        <v>536</v>
      </c>
      <c r="F477" s="221" t="s">
        <v>537</v>
      </c>
      <c r="G477" s="222" t="s">
        <v>153</v>
      </c>
      <c r="H477" s="223">
        <v>6.6299999999999999</v>
      </c>
      <c r="I477" s="224"/>
      <c r="J477" s="225">
        <f>ROUND(I477*H477,2)</f>
        <v>0</v>
      </c>
      <c r="K477" s="226"/>
      <c r="L477" s="44"/>
      <c r="M477" s="227" t="s">
        <v>1</v>
      </c>
      <c r="N477" s="228" t="s">
        <v>38</v>
      </c>
      <c r="O477" s="91"/>
      <c r="P477" s="229">
        <f>O477*H477</f>
        <v>0</v>
      </c>
      <c r="Q477" s="229">
        <v>0</v>
      </c>
      <c r="R477" s="229">
        <f>Q477*H477</f>
        <v>0</v>
      </c>
      <c r="S477" s="229">
        <v>0</v>
      </c>
      <c r="T477" s="230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1" t="s">
        <v>198</v>
      </c>
      <c r="AT477" s="231" t="s">
        <v>150</v>
      </c>
      <c r="AU477" s="231" t="s">
        <v>83</v>
      </c>
      <c r="AY477" s="17" t="s">
        <v>147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7" t="s">
        <v>81</v>
      </c>
      <c r="BK477" s="232">
        <f>ROUND(I477*H477,2)</f>
        <v>0</v>
      </c>
      <c r="BL477" s="17" t="s">
        <v>198</v>
      </c>
      <c r="BM477" s="231" t="s">
        <v>538</v>
      </c>
    </row>
    <row r="478" s="13" customFormat="1">
      <c r="A478" s="13"/>
      <c r="B478" s="233"/>
      <c r="C478" s="234"/>
      <c r="D478" s="235" t="s">
        <v>155</v>
      </c>
      <c r="E478" s="236" t="s">
        <v>1</v>
      </c>
      <c r="F478" s="237" t="s">
        <v>481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155</v>
      </c>
      <c r="AU478" s="243" t="s">
        <v>83</v>
      </c>
      <c r="AV478" s="13" t="s">
        <v>81</v>
      </c>
      <c r="AW478" s="13" t="s">
        <v>31</v>
      </c>
      <c r="AX478" s="13" t="s">
        <v>73</v>
      </c>
      <c r="AY478" s="243" t="s">
        <v>147</v>
      </c>
    </row>
    <row r="479" s="14" customFormat="1">
      <c r="A479" s="14"/>
      <c r="B479" s="244"/>
      <c r="C479" s="245"/>
      <c r="D479" s="235" t="s">
        <v>155</v>
      </c>
      <c r="E479" s="246" t="s">
        <v>1</v>
      </c>
      <c r="F479" s="247" t="s">
        <v>173</v>
      </c>
      <c r="G479" s="245"/>
      <c r="H479" s="248">
        <v>6.6303750000000008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155</v>
      </c>
      <c r="AU479" s="254" t="s">
        <v>83</v>
      </c>
      <c r="AV479" s="14" t="s">
        <v>83</v>
      </c>
      <c r="AW479" s="14" t="s">
        <v>31</v>
      </c>
      <c r="AX479" s="14" t="s">
        <v>73</v>
      </c>
      <c r="AY479" s="254" t="s">
        <v>147</v>
      </c>
    </row>
    <row r="480" s="15" customFormat="1">
      <c r="A480" s="15"/>
      <c r="B480" s="255"/>
      <c r="C480" s="256"/>
      <c r="D480" s="235" t="s">
        <v>155</v>
      </c>
      <c r="E480" s="257" t="s">
        <v>1</v>
      </c>
      <c r="F480" s="258" t="s">
        <v>158</v>
      </c>
      <c r="G480" s="256"/>
      <c r="H480" s="259">
        <v>6.6303750000000008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5" t="s">
        <v>155</v>
      </c>
      <c r="AU480" s="265" t="s">
        <v>83</v>
      </c>
      <c r="AV480" s="15" t="s">
        <v>154</v>
      </c>
      <c r="AW480" s="15" t="s">
        <v>31</v>
      </c>
      <c r="AX480" s="15" t="s">
        <v>81</v>
      </c>
      <c r="AY480" s="265" t="s">
        <v>147</v>
      </c>
    </row>
    <row r="481" s="2" customFormat="1" ht="24.15" customHeight="1">
      <c r="A481" s="38"/>
      <c r="B481" s="39"/>
      <c r="C481" s="219" t="s">
        <v>539</v>
      </c>
      <c r="D481" s="219" t="s">
        <v>150</v>
      </c>
      <c r="E481" s="220" t="s">
        <v>540</v>
      </c>
      <c r="F481" s="221" t="s">
        <v>541</v>
      </c>
      <c r="G481" s="222" t="s">
        <v>153</v>
      </c>
      <c r="H481" s="223">
        <v>10.250999999999999</v>
      </c>
      <c r="I481" s="224"/>
      <c r="J481" s="225">
        <f>ROUND(I481*H481,2)</f>
        <v>0</v>
      </c>
      <c r="K481" s="226"/>
      <c r="L481" s="44"/>
      <c r="M481" s="227" t="s">
        <v>1</v>
      </c>
      <c r="N481" s="228" t="s">
        <v>38</v>
      </c>
      <c r="O481" s="91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1" t="s">
        <v>198</v>
      </c>
      <c r="AT481" s="231" t="s">
        <v>150</v>
      </c>
      <c r="AU481" s="231" t="s">
        <v>83</v>
      </c>
      <c r="AY481" s="17" t="s">
        <v>147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7" t="s">
        <v>81</v>
      </c>
      <c r="BK481" s="232">
        <f>ROUND(I481*H481,2)</f>
        <v>0</v>
      </c>
      <c r="BL481" s="17" t="s">
        <v>198</v>
      </c>
      <c r="BM481" s="231" t="s">
        <v>542</v>
      </c>
    </row>
    <row r="482" s="14" customFormat="1">
      <c r="A482" s="14"/>
      <c r="B482" s="244"/>
      <c r="C482" s="245"/>
      <c r="D482" s="235" t="s">
        <v>155</v>
      </c>
      <c r="E482" s="246" t="s">
        <v>1</v>
      </c>
      <c r="F482" s="247" t="s">
        <v>543</v>
      </c>
      <c r="G482" s="245"/>
      <c r="H482" s="248">
        <v>10.251250000000001</v>
      </c>
      <c r="I482" s="249"/>
      <c r="J482" s="245"/>
      <c r="K482" s="245"/>
      <c r="L482" s="250"/>
      <c r="M482" s="251"/>
      <c r="N482" s="252"/>
      <c r="O482" s="252"/>
      <c r="P482" s="252"/>
      <c r="Q482" s="252"/>
      <c r="R482" s="252"/>
      <c r="S482" s="252"/>
      <c r="T482" s="25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4" t="s">
        <v>155</v>
      </c>
      <c r="AU482" s="254" t="s">
        <v>83</v>
      </c>
      <c r="AV482" s="14" t="s">
        <v>83</v>
      </c>
      <c r="AW482" s="14" t="s">
        <v>31</v>
      </c>
      <c r="AX482" s="14" t="s">
        <v>73</v>
      </c>
      <c r="AY482" s="254" t="s">
        <v>147</v>
      </c>
    </row>
    <row r="483" s="15" customFormat="1">
      <c r="A483" s="15"/>
      <c r="B483" s="255"/>
      <c r="C483" s="256"/>
      <c r="D483" s="235" t="s">
        <v>155</v>
      </c>
      <c r="E483" s="257" t="s">
        <v>1</v>
      </c>
      <c r="F483" s="258" t="s">
        <v>158</v>
      </c>
      <c r="G483" s="256"/>
      <c r="H483" s="259">
        <v>10.251250000000001</v>
      </c>
      <c r="I483" s="260"/>
      <c r="J483" s="256"/>
      <c r="K483" s="256"/>
      <c r="L483" s="261"/>
      <c r="M483" s="262"/>
      <c r="N483" s="263"/>
      <c r="O483" s="263"/>
      <c r="P483" s="263"/>
      <c r="Q483" s="263"/>
      <c r="R483" s="263"/>
      <c r="S483" s="263"/>
      <c r="T483" s="264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5" t="s">
        <v>155</v>
      </c>
      <c r="AU483" s="265" t="s">
        <v>83</v>
      </c>
      <c r="AV483" s="15" t="s">
        <v>154</v>
      </c>
      <c r="AW483" s="15" t="s">
        <v>31</v>
      </c>
      <c r="AX483" s="15" t="s">
        <v>81</v>
      </c>
      <c r="AY483" s="265" t="s">
        <v>147</v>
      </c>
    </row>
    <row r="484" s="2" customFormat="1" ht="37.8" customHeight="1">
      <c r="A484" s="38"/>
      <c r="B484" s="39"/>
      <c r="C484" s="266" t="s">
        <v>358</v>
      </c>
      <c r="D484" s="266" t="s">
        <v>219</v>
      </c>
      <c r="E484" s="267" t="s">
        <v>544</v>
      </c>
      <c r="F484" s="268" t="s">
        <v>545</v>
      </c>
      <c r="G484" s="269" t="s">
        <v>153</v>
      </c>
      <c r="H484" s="270">
        <v>10.250999999999999</v>
      </c>
      <c r="I484" s="271"/>
      <c r="J484" s="272">
        <f>ROUND(I484*H484,2)</f>
        <v>0</v>
      </c>
      <c r="K484" s="273"/>
      <c r="L484" s="274"/>
      <c r="M484" s="275" t="s">
        <v>1</v>
      </c>
      <c r="N484" s="276" t="s">
        <v>38</v>
      </c>
      <c r="O484" s="91"/>
      <c r="P484" s="229">
        <f>O484*H484</f>
        <v>0</v>
      </c>
      <c r="Q484" s="229">
        <v>0</v>
      </c>
      <c r="R484" s="229">
        <f>Q484*H484</f>
        <v>0</v>
      </c>
      <c r="S484" s="229">
        <v>0</v>
      </c>
      <c r="T484" s="230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1" t="s">
        <v>234</v>
      </c>
      <c r="AT484" s="231" t="s">
        <v>219</v>
      </c>
      <c r="AU484" s="231" t="s">
        <v>83</v>
      </c>
      <c r="AY484" s="17" t="s">
        <v>147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7" t="s">
        <v>81</v>
      </c>
      <c r="BK484" s="232">
        <f>ROUND(I484*H484,2)</f>
        <v>0</v>
      </c>
      <c r="BL484" s="17" t="s">
        <v>198</v>
      </c>
      <c r="BM484" s="231" t="s">
        <v>546</v>
      </c>
    </row>
    <row r="485" s="2" customFormat="1" ht="24.15" customHeight="1">
      <c r="A485" s="38"/>
      <c r="B485" s="39"/>
      <c r="C485" s="219" t="s">
        <v>547</v>
      </c>
      <c r="D485" s="219" t="s">
        <v>150</v>
      </c>
      <c r="E485" s="220" t="s">
        <v>548</v>
      </c>
      <c r="F485" s="221" t="s">
        <v>549</v>
      </c>
      <c r="G485" s="222" t="s">
        <v>216</v>
      </c>
      <c r="H485" s="223">
        <v>2</v>
      </c>
      <c r="I485" s="224"/>
      <c r="J485" s="225">
        <f>ROUND(I485*H485,2)</f>
        <v>0</v>
      </c>
      <c r="K485" s="226"/>
      <c r="L485" s="44"/>
      <c r="M485" s="227" t="s">
        <v>1</v>
      </c>
      <c r="N485" s="228" t="s">
        <v>38</v>
      </c>
      <c r="O485" s="91"/>
      <c r="P485" s="229">
        <f>O485*H485</f>
        <v>0</v>
      </c>
      <c r="Q485" s="229">
        <v>0</v>
      </c>
      <c r="R485" s="229">
        <f>Q485*H485</f>
        <v>0</v>
      </c>
      <c r="S485" s="229">
        <v>0</v>
      </c>
      <c r="T485" s="230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31" t="s">
        <v>198</v>
      </c>
      <c r="AT485" s="231" t="s">
        <v>150</v>
      </c>
      <c r="AU485" s="231" t="s">
        <v>83</v>
      </c>
      <c r="AY485" s="17" t="s">
        <v>147</v>
      </c>
      <c r="BE485" s="232">
        <f>IF(N485="základní",J485,0)</f>
        <v>0</v>
      </c>
      <c r="BF485" s="232">
        <f>IF(N485="snížená",J485,0)</f>
        <v>0</v>
      </c>
      <c r="BG485" s="232">
        <f>IF(N485="zákl. přenesená",J485,0)</f>
        <v>0</v>
      </c>
      <c r="BH485" s="232">
        <f>IF(N485="sníž. přenesená",J485,0)</f>
        <v>0</v>
      </c>
      <c r="BI485" s="232">
        <f>IF(N485="nulová",J485,0)</f>
        <v>0</v>
      </c>
      <c r="BJ485" s="17" t="s">
        <v>81</v>
      </c>
      <c r="BK485" s="232">
        <f>ROUND(I485*H485,2)</f>
        <v>0</v>
      </c>
      <c r="BL485" s="17" t="s">
        <v>198</v>
      </c>
      <c r="BM485" s="231" t="s">
        <v>550</v>
      </c>
    </row>
    <row r="486" s="13" customFormat="1">
      <c r="A486" s="13"/>
      <c r="B486" s="233"/>
      <c r="C486" s="234"/>
      <c r="D486" s="235" t="s">
        <v>155</v>
      </c>
      <c r="E486" s="236" t="s">
        <v>1</v>
      </c>
      <c r="F486" s="237" t="s">
        <v>551</v>
      </c>
      <c r="G486" s="234"/>
      <c r="H486" s="236" t="s">
        <v>1</v>
      </c>
      <c r="I486" s="238"/>
      <c r="J486" s="234"/>
      <c r="K486" s="234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155</v>
      </c>
      <c r="AU486" s="243" t="s">
        <v>83</v>
      </c>
      <c r="AV486" s="13" t="s">
        <v>81</v>
      </c>
      <c r="AW486" s="13" t="s">
        <v>31</v>
      </c>
      <c r="AX486" s="13" t="s">
        <v>73</v>
      </c>
      <c r="AY486" s="243" t="s">
        <v>147</v>
      </c>
    </row>
    <row r="487" s="14" customFormat="1">
      <c r="A487" s="14"/>
      <c r="B487" s="244"/>
      <c r="C487" s="245"/>
      <c r="D487" s="235" t="s">
        <v>155</v>
      </c>
      <c r="E487" s="246" t="s">
        <v>1</v>
      </c>
      <c r="F487" s="247" t="s">
        <v>83</v>
      </c>
      <c r="G487" s="245"/>
      <c r="H487" s="248">
        <v>2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155</v>
      </c>
      <c r="AU487" s="254" t="s">
        <v>83</v>
      </c>
      <c r="AV487" s="14" t="s">
        <v>83</v>
      </c>
      <c r="AW487" s="14" t="s">
        <v>31</v>
      </c>
      <c r="AX487" s="14" t="s">
        <v>73</v>
      </c>
      <c r="AY487" s="254" t="s">
        <v>147</v>
      </c>
    </row>
    <row r="488" s="15" customFormat="1">
      <c r="A488" s="15"/>
      <c r="B488" s="255"/>
      <c r="C488" s="256"/>
      <c r="D488" s="235" t="s">
        <v>155</v>
      </c>
      <c r="E488" s="257" t="s">
        <v>1</v>
      </c>
      <c r="F488" s="258" t="s">
        <v>158</v>
      </c>
      <c r="G488" s="256"/>
      <c r="H488" s="259">
        <v>2</v>
      </c>
      <c r="I488" s="260"/>
      <c r="J488" s="256"/>
      <c r="K488" s="256"/>
      <c r="L488" s="261"/>
      <c r="M488" s="262"/>
      <c r="N488" s="263"/>
      <c r="O488" s="263"/>
      <c r="P488" s="263"/>
      <c r="Q488" s="263"/>
      <c r="R488" s="263"/>
      <c r="S488" s="263"/>
      <c r="T488" s="26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5" t="s">
        <v>155</v>
      </c>
      <c r="AU488" s="265" t="s">
        <v>83</v>
      </c>
      <c r="AV488" s="15" t="s">
        <v>154</v>
      </c>
      <c r="AW488" s="15" t="s">
        <v>31</v>
      </c>
      <c r="AX488" s="15" t="s">
        <v>81</v>
      </c>
      <c r="AY488" s="265" t="s">
        <v>147</v>
      </c>
    </row>
    <row r="489" s="2" customFormat="1" ht="24.15" customHeight="1">
      <c r="A489" s="38"/>
      <c r="B489" s="39"/>
      <c r="C489" s="266" t="s">
        <v>364</v>
      </c>
      <c r="D489" s="266" t="s">
        <v>219</v>
      </c>
      <c r="E489" s="267" t="s">
        <v>552</v>
      </c>
      <c r="F489" s="268" t="s">
        <v>553</v>
      </c>
      <c r="G489" s="269" t="s">
        <v>216</v>
      </c>
      <c r="H489" s="270">
        <v>2</v>
      </c>
      <c r="I489" s="271"/>
      <c r="J489" s="272">
        <f>ROUND(I489*H489,2)</f>
        <v>0</v>
      </c>
      <c r="K489" s="273"/>
      <c r="L489" s="274"/>
      <c r="M489" s="275" t="s">
        <v>1</v>
      </c>
      <c r="N489" s="276" t="s">
        <v>38</v>
      </c>
      <c r="O489" s="91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31" t="s">
        <v>234</v>
      </c>
      <c r="AT489" s="231" t="s">
        <v>219</v>
      </c>
      <c r="AU489" s="231" t="s">
        <v>83</v>
      </c>
      <c r="AY489" s="17" t="s">
        <v>147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7" t="s">
        <v>81</v>
      </c>
      <c r="BK489" s="232">
        <f>ROUND(I489*H489,2)</f>
        <v>0</v>
      </c>
      <c r="BL489" s="17" t="s">
        <v>198</v>
      </c>
      <c r="BM489" s="231" t="s">
        <v>554</v>
      </c>
    </row>
    <row r="490" s="13" customFormat="1">
      <c r="A490" s="13"/>
      <c r="B490" s="233"/>
      <c r="C490" s="234"/>
      <c r="D490" s="235" t="s">
        <v>155</v>
      </c>
      <c r="E490" s="236" t="s">
        <v>1</v>
      </c>
      <c r="F490" s="237" t="s">
        <v>551</v>
      </c>
      <c r="G490" s="234"/>
      <c r="H490" s="236" t="s">
        <v>1</v>
      </c>
      <c r="I490" s="238"/>
      <c r="J490" s="234"/>
      <c r="K490" s="234"/>
      <c r="L490" s="239"/>
      <c r="M490" s="240"/>
      <c r="N490" s="241"/>
      <c r="O490" s="241"/>
      <c r="P490" s="241"/>
      <c r="Q490" s="241"/>
      <c r="R490" s="241"/>
      <c r="S490" s="241"/>
      <c r="T490" s="24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3" t="s">
        <v>155</v>
      </c>
      <c r="AU490" s="243" t="s">
        <v>83</v>
      </c>
      <c r="AV490" s="13" t="s">
        <v>81</v>
      </c>
      <c r="AW490" s="13" t="s">
        <v>31</v>
      </c>
      <c r="AX490" s="13" t="s">
        <v>73</v>
      </c>
      <c r="AY490" s="243" t="s">
        <v>147</v>
      </c>
    </row>
    <row r="491" s="14" customFormat="1">
      <c r="A491" s="14"/>
      <c r="B491" s="244"/>
      <c r="C491" s="245"/>
      <c r="D491" s="235" t="s">
        <v>155</v>
      </c>
      <c r="E491" s="246" t="s">
        <v>1</v>
      </c>
      <c r="F491" s="247" t="s">
        <v>83</v>
      </c>
      <c r="G491" s="245"/>
      <c r="H491" s="248">
        <v>2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155</v>
      </c>
      <c r="AU491" s="254" t="s">
        <v>83</v>
      </c>
      <c r="AV491" s="14" t="s">
        <v>83</v>
      </c>
      <c r="AW491" s="14" t="s">
        <v>31</v>
      </c>
      <c r="AX491" s="14" t="s">
        <v>73</v>
      </c>
      <c r="AY491" s="254" t="s">
        <v>147</v>
      </c>
    </row>
    <row r="492" s="15" customFormat="1">
      <c r="A492" s="15"/>
      <c r="B492" s="255"/>
      <c r="C492" s="256"/>
      <c r="D492" s="235" t="s">
        <v>155</v>
      </c>
      <c r="E492" s="257" t="s">
        <v>1</v>
      </c>
      <c r="F492" s="258" t="s">
        <v>158</v>
      </c>
      <c r="G492" s="256"/>
      <c r="H492" s="259">
        <v>2</v>
      </c>
      <c r="I492" s="260"/>
      <c r="J492" s="256"/>
      <c r="K492" s="256"/>
      <c r="L492" s="261"/>
      <c r="M492" s="262"/>
      <c r="N492" s="263"/>
      <c r="O492" s="263"/>
      <c r="P492" s="263"/>
      <c r="Q492" s="263"/>
      <c r="R492" s="263"/>
      <c r="S492" s="263"/>
      <c r="T492" s="26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5" t="s">
        <v>155</v>
      </c>
      <c r="AU492" s="265" t="s">
        <v>83</v>
      </c>
      <c r="AV492" s="15" t="s">
        <v>154</v>
      </c>
      <c r="AW492" s="15" t="s">
        <v>31</v>
      </c>
      <c r="AX492" s="15" t="s">
        <v>81</v>
      </c>
      <c r="AY492" s="265" t="s">
        <v>147</v>
      </c>
    </row>
    <row r="493" s="2" customFormat="1" ht="24.15" customHeight="1">
      <c r="A493" s="38"/>
      <c r="B493" s="39"/>
      <c r="C493" s="219" t="s">
        <v>555</v>
      </c>
      <c r="D493" s="219" t="s">
        <v>150</v>
      </c>
      <c r="E493" s="220" t="s">
        <v>556</v>
      </c>
      <c r="F493" s="221" t="s">
        <v>557</v>
      </c>
      <c r="G493" s="222" t="s">
        <v>216</v>
      </c>
      <c r="H493" s="223">
        <v>1</v>
      </c>
      <c r="I493" s="224"/>
      <c r="J493" s="225">
        <f>ROUND(I493*H493,2)</f>
        <v>0</v>
      </c>
      <c r="K493" s="226"/>
      <c r="L493" s="44"/>
      <c r="M493" s="227" t="s">
        <v>1</v>
      </c>
      <c r="N493" s="228" t="s">
        <v>38</v>
      </c>
      <c r="O493" s="91"/>
      <c r="P493" s="229">
        <f>O493*H493</f>
        <v>0</v>
      </c>
      <c r="Q493" s="229">
        <v>0</v>
      </c>
      <c r="R493" s="229">
        <f>Q493*H493</f>
        <v>0</v>
      </c>
      <c r="S493" s="229">
        <v>0</v>
      </c>
      <c r="T493" s="230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1" t="s">
        <v>198</v>
      </c>
      <c r="AT493" s="231" t="s">
        <v>150</v>
      </c>
      <c r="AU493" s="231" t="s">
        <v>83</v>
      </c>
      <c r="AY493" s="17" t="s">
        <v>147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7" t="s">
        <v>81</v>
      </c>
      <c r="BK493" s="232">
        <f>ROUND(I493*H493,2)</f>
        <v>0</v>
      </c>
      <c r="BL493" s="17" t="s">
        <v>198</v>
      </c>
      <c r="BM493" s="231" t="s">
        <v>558</v>
      </c>
    </row>
    <row r="494" s="13" customFormat="1">
      <c r="A494" s="13"/>
      <c r="B494" s="233"/>
      <c r="C494" s="234"/>
      <c r="D494" s="235" t="s">
        <v>155</v>
      </c>
      <c r="E494" s="236" t="s">
        <v>1</v>
      </c>
      <c r="F494" s="237" t="s">
        <v>156</v>
      </c>
      <c r="G494" s="234"/>
      <c r="H494" s="236" t="s">
        <v>1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155</v>
      </c>
      <c r="AU494" s="243" t="s">
        <v>83</v>
      </c>
      <c r="AV494" s="13" t="s">
        <v>81</v>
      </c>
      <c r="AW494" s="13" t="s">
        <v>31</v>
      </c>
      <c r="AX494" s="13" t="s">
        <v>73</v>
      </c>
      <c r="AY494" s="243" t="s">
        <v>147</v>
      </c>
    </row>
    <row r="495" s="14" customFormat="1">
      <c r="A495" s="14"/>
      <c r="B495" s="244"/>
      <c r="C495" s="245"/>
      <c r="D495" s="235" t="s">
        <v>155</v>
      </c>
      <c r="E495" s="246" t="s">
        <v>1</v>
      </c>
      <c r="F495" s="247" t="s">
        <v>81</v>
      </c>
      <c r="G495" s="245"/>
      <c r="H495" s="248">
        <v>1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155</v>
      </c>
      <c r="AU495" s="254" t="s">
        <v>83</v>
      </c>
      <c r="AV495" s="14" t="s">
        <v>83</v>
      </c>
      <c r="AW495" s="14" t="s">
        <v>31</v>
      </c>
      <c r="AX495" s="14" t="s">
        <v>73</v>
      </c>
      <c r="AY495" s="254" t="s">
        <v>147</v>
      </c>
    </row>
    <row r="496" s="15" customFormat="1">
      <c r="A496" s="15"/>
      <c r="B496" s="255"/>
      <c r="C496" s="256"/>
      <c r="D496" s="235" t="s">
        <v>155</v>
      </c>
      <c r="E496" s="257" t="s">
        <v>1</v>
      </c>
      <c r="F496" s="258" t="s">
        <v>158</v>
      </c>
      <c r="G496" s="256"/>
      <c r="H496" s="259">
        <v>1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5" t="s">
        <v>155</v>
      </c>
      <c r="AU496" s="265" t="s">
        <v>83</v>
      </c>
      <c r="AV496" s="15" t="s">
        <v>154</v>
      </c>
      <c r="AW496" s="15" t="s">
        <v>31</v>
      </c>
      <c r="AX496" s="15" t="s">
        <v>81</v>
      </c>
      <c r="AY496" s="265" t="s">
        <v>147</v>
      </c>
    </row>
    <row r="497" s="2" customFormat="1" ht="24.15" customHeight="1">
      <c r="A497" s="38"/>
      <c r="B497" s="39"/>
      <c r="C497" s="266" t="s">
        <v>368</v>
      </c>
      <c r="D497" s="266" t="s">
        <v>219</v>
      </c>
      <c r="E497" s="267" t="s">
        <v>559</v>
      </c>
      <c r="F497" s="268" t="s">
        <v>560</v>
      </c>
      <c r="G497" s="269" t="s">
        <v>216</v>
      </c>
      <c r="H497" s="270">
        <v>1</v>
      </c>
      <c r="I497" s="271"/>
      <c r="J497" s="272">
        <f>ROUND(I497*H497,2)</f>
        <v>0</v>
      </c>
      <c r="K497" s="273"/>
      <c r="L497" s="274"/>
      <c r="M497" s="275" t="s">
        <v>1</v>
      </c>
      <c r="N497" s="276" t="s">
        <v>38</v>
      </c>
      <c r="O497" s="91"/>
      <c r="P497" s="229">
        <f>O497*H497</f>
        <v>0</v>
      </c>
      <c r="Q497" s="229">
        <v>0</v>
      </c>
      <c r="R497" s="229">
        <f>Q497*H497</f>
        <v>0</v>
      </c>
      <c r="S497" s="229">
        <v>0</v>
      </c>
      <c r="T497" s="230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1" t="s">
        <v>234</v>
      </c>
      <c r="AT497" s="231" t="s">
        <v>219</v>
      </c>
      <c r="AU497" s="231" t="s">
        <v>83</v>
      </c>
      <c r="AY497" s="17" t="s">
        <v>147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7" t="s">
        <v>81</v>
      </c>
      <c r="BK497" s="232">
        <f>ROUND(I497*H497,2)</f>
        <v>0</v>
      </c>
      <c r="BL497" s="17" t="s">
        <v>198</v>
      </c>
      <c r="BM497" s="231" t="s">
        <v>561</v>
      </c>
    </row>
    <row r="498" s="2" customFormat="1" ht="24.15" customHeight="1">
      <c r="A498" s="38"/>
      <c r="B498" s="39"/>
      <c r="C498" s="219" t="s">
        <v>562</v>
      </c>
      <c r="D498" s="219" t="s">
        <v>150</v>
      </c>
      <c r="E498" s="220" t="s">
        <v>563</v>
      </c>
      <c r="F498" s="221" t="s">
        <v>564</v>
      </c>
      <c r="G498" s="222" t="s">
        <v>216</v>
      </c>
      <c r="H498" s="223">
        <v>1</v>
      </c>
      <c r="I498" s="224"/>
      <c r="J498" s="225">
        <f>ROUND(I498*H498,2)</f>
        <v>0</v>
      </c>
      <c r="K498" s="226"/>
      <c r="L498" s="44"/>
      <c r="M498" s="227" t="s">
        <v>1</v>
      </c>
      <c r="N498" s="228" t="s">
        <v>38</v>
      </c>
      <c r="O498" s="91"/>
      <c r="P498" s="229">
        <f>O498*H498</f>
        <v>0</v>
      </c>
      <c r="Q498" s="229">
        <v>0</v>
      </c>
      <c r="R498" s="229">
        <f>Q498*H498</f>
        <v>0</v>
      </c>
      <c r="S498" s="229">
        <v>0</v>
      </c>
      <c r="T498" s="23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1" t="s">
        <v>198</v>
      </c>
      <c r="AT498" s="231" t="s">
        <v>150</v>
      </c>
      <c r="AU498" s="231" t="s">
        <v>83</v>
      </c>
      <c r="AY498" s="17" t="s">
        <v>147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7" t="s">
        <v>81</v>
      </c>
      <c r="BK498" s="232">
        <f>ROUND(I498*H498,2)</f>
        <v>0</v>
      </c>
      <c r="BL498" s="17" t="s">
        <v>198</v>
      </c>
      <c r="BM498" s="231" t="s">
        <v>565</v>
      </c>
    </row>
    <row r="499" s="13" customFormat="1">
      <c r="A499" s="13"/>
      <c r="B499" s="233"/>
      <c r="C499" s="234"/>
      <c r="D499" s="235" t="s">
        <v>155</v>
      </c>
      <c r="E499" s="236" t="s">
        <v>1</v>
      </c>
      <c r="F499" s="237" t="s">
        <v>226</v>
      </c>
      <c r="G499" s="234"/>
      <c r="H499" s="236" t="s">
        <v>1</v>
      </c>
      <c r="I499" s="238"/>
      <c r="J499" s="234"/>
      <c r="K499" s="234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155</v>
      </c>
      <c r="AU499" s="243" t="s">
        <v>83</v>
      </c>
      <c r="AV499" s="13" t="s">
        <v>81</v>
      </c>
      <c r="AW499" s="13" t="s">
        <v>31</v>
      </c>
      <c r="AX499" s="13" t="s">
        <v>73</v>
      </c>
      <c r="AY499" s="243" t="s">
        <v>147</v>
      </c>
    </row>
    <row r="500" s="14" customFormat="1">
      <c r="A500" s="14"/>
      <c r="B500" s="244"/>
      <c r="C500" s="245"/>
      <c r="D500" s="235" t="s">
        <v>155</v>
      </c>
      <c r="E500" s="246" t="s">
        <v>1</v>
      </c>
      <c r="F500" s="247" t="s">
        <v>81</v>
      </c>
      <c r="G500" s="245"/>
      <c r="H500" s="248">
        <v>1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4" t="s">
        <v>155</v>
      </c>
      <c r="AU500" s="254" t="s">
        <v>83</v>
      </c>
      <c r="AV500" s="14" t="s">
        <v>83</v>
      </c>
      <c r="AW500" s="14" t="s">
        <v>31</v>
      </c>
      <c r="AX500" s="14" t="s">
        <v>73</v>
      </c>
      <c r="AY500" s="254" t="s">
        <v>147</v>
      </c>
    </row>
    <row r="501" s="15" customFormat="1">
      <c r="A501" s="15"/>
      <c r="B501" s="255"/>
      <c r="C501" s="256"/>
      <c r="D501" s="235" t="s">
        <v>155</v>
      </c>
      <c r="E501" s="257" t="s">
        <v>1</v>
      </c>
      <c r="F501" s="258" t="s">
        <v>158</v>
      </c>
      <c r="G501" s="256"/>
      <c r="H501" s="259">
        <v>1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155</v>
      </c>
      <c r="AU501" s="265" t="s">
        <v>83</v>
      </c>
      <c r="AV501" s="15" t="s">
        <v>154</v>
      </c>
      <c r="AW501" s="15" t="s">
        <v>31</v>
      </c>
      <c r="AX501" s="15" t="s">
        <v>81</v>
      </c>
      <c r="AY501" s="265" t="s">
        <v>147</v>
      </c>
    </row>
    <row r="502" s="2" customFormat="1" ht="24.15" customHeight="1">
      <c r="A502" s="38"/>
      <c r="B502" s="39"/>
      <c r="C502" s="266" t="s">
        <v>372</v>
      </c>
      <c r="D502" s="266" t="s">
        <v>219</v>
      </c>
      <c r="E502" s="267" t="s">
        <v>566</v>
      </c>
      <c r="F502" s="268" t="s">
        <v>567</v>
      </c>
      <c r="G502" s="269" t="s">
        <v>216</v>
      </c>
      <c r="H502" s="270">
        <v>1</v>
      </c>
      <c r="I502" s="271"/>
      <c r="J502" s="272">
        <f>ROUND(I502*H502,2)</f>
        <v>0</v>
      </c>
      <c r="K502" s="273"/>
      <c r="L502" s="274"/>
      <c r="M502" s="275" t="s">
        <v>1</v>
      </c>
      <c r="N502" s="276" t="s">
        <v>38</v>
      </c>
      <c r="O502" s="91"/>
      <c r="P502" s="229">
        <f>O502*H502</f>
        <v>0</v>
      </c>
      <c r="Q502" s="229">
        <v>0</v>
      </c>
      <c r="R502" s="229">
        <f>Q502*H502</f>
        <v>0</v>
      </c>
      <c r="S502" s="229">
        <v>0</v>
      </c>
      <c r="T502" s="23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1" t="s">
        <v>234</v>
      </c>
      <c r="AT502" s="231" t="s">
        <v>219</v>
      </c>
      <c r="AU502" s="231" t="s">
        <v>83</v>
      </c>
      <c r="AY502" s="17" t="s">
        <v>147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7" t="s">
        <v>81</v>
      </c>
      <c r="BK502" s="232">
        <f>ROUND(I502*H502,2)</f>
        <v>0</v>
      </c>
      <c r="BL502" s="17" t="s">
        <v>198</v>
      </c>
      <c r="BM502" s="231" t="s">
        <v>568</v>
      </c>
    </row>
    <row r="503" s="2" customFormat="1" ht="16.5" customHeight="1">
      <c r="A503" s="38"/>
      <c r="B503" s="39"/>
      <c r="C503" s="219" t="s">
        <v>569</v>
      </c>
      <c r="D503" s="219" t="s">
        <v>150</v>
      </c>
      <c r="E503" s="220" t="s">
        <v>570</v>
      </c>
      <c r="F503" s="221" t="s">
        <v>571</v>
      </c>
      <c r="G503" s="222" t="s">
        <v>216</v>
      </c>
      <c r="H503" s="223">
        <v>4</v>
      </c>
      <c r="I503" s="224"/>
      <c r="J503" s="225">
        <f>ROUND(I503*H503,2)</f>
        <v>0</v>
      </c>
      <c r="K503" s="226"/>
      <c r="L503" s="44"/>
      <c r="M503" s="227" t="s">
        <v>1</v>
      </c>
      <c r="N503" s="228" t="s">
        <v>38</v>
      </c>
      <c r="O503" s="91"/>
      <c r="P503" s="229">
        <f>O503*H503</f>
        <v>0</v>
      </c>
      <c r="Q503" s="229">
        <v>0</v>
      </c>
      <c r="R503" s="229">
        <f>Q503*H503</f>
        <v>0</v>
      </c>
      <c r="S503" s="229">
        <v>0</v>
      </c>
      <c r="T503" s="230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31" t="s">
        <v>198</v>
      </c>
      <c r="AT503" s="231" t="s">
        <v>150</v>
      </c>
      <c r="AU503" s="231" t="s">
        <v>83</v>
      </c>
      <c r="AY503" s="17" t="s">
        <v>147</v>
      </c>
      <c r="BE503" s="232">
        <f>IF(N503="základní",J503,0)</f>
        <v>0</v>
      </c>
      <c r="BF503" s="232">
        <f>IF(N503="snížená",J503,0)</f>
        <v>0</v>
      </c>
      <c r="BG503" s="232">
        <f>IF(N503="zákl. přenesená",J503,0)</f>
        <v>0</v>
      </c>
      <c r="BH503" s="232">
        <f>IF(N503="sníž. přenesená",J503,0)</f>
        <v>0</v>
      </c>
      <c r="BI503" s="232">
        <f>IF(N503="nulová",J503,0)</f>
        <v>0</v>
      </c>
      <c r="BJ503" s="17" t="s">
        <v>81</v>
      </c>
      <c r="BK503" s="232">
        <f>ROUND(I503*H503,2)</f>
        <v>0</v>
      </c>
      <c r="BL503" s="17" t="s">
        <v>198</v>
      </c>
      <c r="BM503" s="231" t="s">
        <v>572</v>
      </c>
    </row>
    <row r="504" s="13" customFormat="1">
      <c r="A504" s="13"/>
      <c r="B504" s="233"/>
      <c r="C504" s="234"/>
      <c r="D504" s="235" t="s">
        <v>155</v>
      </c>
      <c r="E504" s="236" t="s">
        <v>1</v>
      </c>
      <c r="F504" s="237" t="s">
        <v>226</v>
      </c>
      <c r="G504" s="234"/>
      <c r="H504" s="236" t="s">
        <v>1</v>
      </c>
      <c r="I504" s="238"/>
      <c r="J504" s="234"/>
      <c r="K504" s="234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155</v>
      </c>
      <c r="AU504" s="243" t="s">
        <v>83</v>
      </c>
      <c r="AV504" s="13" t="s">
        <v>81</v>
      </c>
      <c r="AW504" s="13" t="s">
        <v>31</v>
      </c>
      <c r="AX504" s="13" t="s">
        <v>73</v>
      </c>
      <c r="AY504" s="243" t="s">
        <v>147</v>
      </c>
    </row>
    <row r="505" s="14" customFormat="1">
      <c r="A505" s="14"/>
      <c r="B505" s="244"/>
      <c r="C505" s="245"/>
      <c r="D505" s="235" t="s">
        <v>155</v>
      </c>
      <c r="E505" s="246" t="s">
        <v>1</v>
      </c>
      <c r="F505" s="247" t="s">
        <v>81</v>
      </c>
      <c r="G505" s="245"/>
      <c r="H505" s="248">
        <v>1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155</v>
      </c>
      <c r="AU505" s="254" t="s">
        <v>83</v>
      </c>
      <c r="AV505" s="14" t="s">
        <v>83</v>
      </c>
      <c r="AW505" s="14" t="s">
        <v>31</v>
      </c>
      <c r="AX505" s="14" t="s">
        <v>73</v>
      </c>
      <c r="AY505" s="254" t="s">
        <v>147</v>
      </c>
    </row>
    <row r="506" s="13" customFormat="1">
      <c r="A506" s="13"/>
      <c r="B506" s="233"/>
      <c r="C506" s="234"/>
      <c r="D506" s="235" t="s">
        <v>155</v>
      </c>
      <c r="E506" s="236" t="s">
        <v>1</v>
      </c>
      <c r="F506" s="237" t="s">
        <v>573</v>
      </c>
      <c r="G506" s="234"/>
      <c r="H506" s="236" t="s">
        <v>1</v>
      </c>
      <c r="I506" s="238"/>
      <c r="J506" s="234"/>
      <c r="K506" s="234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155</v>
      </c>
      <c r="AU506" s="243" t="s">
        <v>83</v>
      </c>
      <c r="AV506" s="13" t="s">
        <v>81</v>
      </c>
      <c r="AW506" s="13" t="s">
        <v>31</v>
      </c>
      <c r="AX506" s="13" t="s">
        <v>73</v>
      </c>
      <c r="AY506" s="243" t="s">
        <v>147</v>
      </c>
    </row>
    <row r="507" s="14" customFormat="1">
      <c r="A507" s="14"/>
      <c r="B507" s="244"/>
      <c r="C507" s="245"/>
      <c r="D507" s="235" t="s">
        <v>155</v>
      </c>
      <c r="E507" s="246" t="s">
        <v>1</v>
      </c>
      <c r="F507" s="247" t="s">
        <v>83</v>
      </c>
      <c r="G507" s="245"/>
      <c r="H507" s="248">
        <v>2</v>
      </c>
      <c r="I507" s="249"/>
      <c r="J507" s="245"/>
      <c r="K507" s="245"/>
      <c r="L507" s="250"/>
      <c r="M507" s="251"/>
      <c r="N507" s="252"/>
      <c r="O507" s="252"/>
      <c r="P507" s="252"/>
      <c r="Q507" s="252"/>
      <c r="R507" s="252"/>
      <c r="S507" s="252"/>
      <c r="T507" s="25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4" t="s">
        <v>155</v>
      </c>
      <c r="AU507" s="254" t="s">
        <v>83</v>
      </c>
      <c r="AV507" s="14" t="s">
        <v>83</v>
      </c>
      <c r="AW507" s="14" t="s">
        <v>31</v>
      </c>
      <c r="AX507" s="14" t="s">
        <v>73</v>
      </c>
      <c r="AY507" s="254" t="s">
        <v>147</v>
      </c>
    </row>
    <row r="508" s="13" customFormat="1">
      <c r="A508" s="13"/>
      <c r="B508" s="233"/>
      <c r="C508" s="234"/>
      <c r="D508" s="235" t="s">
        <v>155</v>
      </c>
      <c r="E508" s="236" t="s">
        <v>1</v>
      </c>
      <c r="F508" s="237" t="s">
        <v>156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155</v>
      </c>
      <c r="AU508" s="243" t="s">
        <v>83</v>
      </c>
      <c r="AV508" s="13" t="s">
        <v>81</v>
      </c>
      <c r="AW508" s="13" t="s">
        <v>31</v>
      </c>
      <c r="AX508" s="13" t="s">
        <v>73</v>
      </c>
      <c r="AY508" s="243" t="s">
        <v>147</v>
      </c>
    </row>
    <row r="509" s="14" customFormat="1">
      <c r="A509" s="14"/>
      <c r="B509" s="244"/>
      <c r="C509" s="245"/>
      <c r="D509" s="235" t="s">
        <v>155</v>
      </c>
      <c r="E509" s="246" t="s">
        <v>1</v>
      </c>
      <c r="F509" s="247" t="s">
        <v>81</v>
      </c>
      <c r="G509" s="245"/>
      <c r="H509" s="248">
        <v>1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155</v>
      </c>
      <c r="AU509" s="254" t="s">
        <v>83</v>
      </c>
      <c r="AV509" s="14" t="s">
        <v>83</v>
      </c>
      <c r="AW509" s="14" t="s">
        <v>31</v>
      </c>
      <c r="AX509" s="14" t="s">
        <v>73</v>
      </c>
      <c r="AY509" s="254" t="s">
        <v>147</v>
      </c>
    </row>
    <row r="510" s="15" customFormat="1">
      <c r="A510" s="15"/>
      <c r="B510" s="255"/>
      <c r="C510" s="256"/>
      <c r="D510" s="235" t="s">
        <v>155</v>
      </c>
      <c r="E510" s="257" t="s">
        <v>1</v>
      </c>
      <c r="F510" s="258" t="s">
        <v>158</v>
      </c>
      <c r="G510" s="256"/>
      <c r="H510" s="259">
        <v>4</v>
      </c>
      <c r="I510" s="260"/>
      <c r="J510" s="256"/>
      <c r="K510" s="256"/>
      <c r="L510" s="261"/>
      <c r="M510" s="262"/>
      <c r="N510" s="263"/>
      <c r="O510" s="263"/>
      <c r="P510" s="263"/>
      <c r="Q510" s="263"/>
      <c r="R510" s="263"/>
      <c r="S510" s="263"/>
      <c r="T510" s="264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5" t="s">
        <v>155</v>
      </c>
      <c r="AU510" s="265" t="s">
        <v>83</v>
      </c>
      <c r="AV510" s="15" t="s">
        <v>154</v>
      </c>
      <c r="AW510" s="15" t="s">
        <v>31</v>
      </c>
      <c r="AX510" s="15" t="s">
        <v>81</v>
      </c>
      <c r="AY510" s="265" t="s">
        <v>147</v>
      </c>
    </row>
    <row r="511" s="2" customFormat="1" ht="16.5" customHeight="1">
      <c r="A511" s="38"/>
      <c r="B511" s="39"/>
      <c r="C511" s="266" t="s">
        <v>375</v>
      </c>
      <c r="D511" s="266" t="s">
        <v>219</v>
      </c>
      <c r="E511" s="267" t="s">
        <v>574</v>
      </c>
      <c r="F511" s="268" t="s">
        <v>575</v>
      </c>
      <c r="G511" s="269" t="s">
        <v>216</v>
      </c>
      <c r="H511" s="270">
        <v>4</v>
      </c>
      <c r="I511" s="271"/>
      <c r="J511" s="272">
        <f>ROUND(I511*H511,2)</f>
        <v>0</v>
      </c>
      <c r="K511" s="273"/>
      <c r="L511" s="274"/>
      <c r="M511" s="275" t="s">
        <v>1</v>
      </c>
      <c r="N511" s="276" t="s">
        <v>38</v>
      </c>
      <c r="O511" s="91"/>
      <c r="P511" s="229">
        <f>O511*H511</f>
        <v>0</v>
      </c>
      <c r="Q511" s="229">
        <v>0</v>
      </c>
      <c r="R511" s="229">
        <f>Q511*H511</f>
        <v>0</v>
      </c>
      <c r="S511" s="229">
        <v>0</v>
      </c>
      <c r="T511" s="230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31" t="s">
        <v>234</v>
      </c>
      <c r="AT511" s="231" t="s">
        <v>219</v>
      </c>
      <c r="AU511" s="231" t="s">
        <v>83</v>
      </c>
      <c r="AY511" s="17" t="s">
        <v>147</v>
      </c>
      <c r="BE511" s="232">
        <f>IF(N511="základní",J511,0)</f>
        <v>0</v>
      </c>
      <c r="BF511" s="232">
        <f>IF(N511="snížená",J511,0)</f>
        <v>0</v>
      </c>
      <c r="BG511" s="232">
        <f>IF(N511="zákl. přenesená",J511,0)</f>
        <v>0</v>
      </c>
      <c r="BH511" s="232">
        <f>IF(N511="sníž. přenesená",J511,0)</f>
        <v>0</v>
      </c>
      <c r="BI511" s="232">
        <f>IF(N511="nulová",J511,0)</f>
        <v>0</v>
      </c>
      <c r="BJ511" s="17" t="s">
        <v>81</v>
      </c>
      <c r="BK511" s="232">
        <f>ROUND(I511*H511,2)</f>
        <v>0</v>
      </c>
      <c r="BL511" s="17" t="s">
        <v>198</v>
      </c>
      <c r="BM511" s="231" t="s">
        <v>576</v>
      </c>
    </row>
    <row r="512" s="2" customFormat="1" ht="16.5" customHeight="1">
      <c r="A512" s="38"/>
      <c r="B512" s="39"/>
      <c r="C512" s="266" t="s">
        <v>577</v>
      </c>
      <c r="D512" s="266" t="s">
        <v>219</v>
      </c>
      <c r="E512" s="267" t="s">
        <v>578</v>
      </c>
      <c r="F512" s="268" t="s">
        <v>579</v>
      </c>
      <c r="G512" s="269" t="s">
        <v>216</v>
      </c>
      <c r="H512" s="270">
        <v>4</v>
      </c>
      <c r="I512" s="271"/>
      <c r="J512" s="272">
        <f>ROUND(I512*H512,2)</f>
        <v>0</v>
      </c>
      <c r="K512" s="273"/>
      <c r="L512" s="274"/>
      <c r="M512" s="275" t="s">
        <v>1</v>
      </c>
      <c r="N512" s="276" t="s">
        <v>38</v>
      </c>
      <c r="O512" s="91"/>
      <c r="P512" s="229">
        <f>O512*H512</f>
        <v>0</v>
      </c>
      <c r="Q512" s="229">
        <v>0</v>
      </c>
      <c r="R512" s="229">
        <f>Q512*H512</f>
        <v>0</v>
      </c>
      <c r="S512" s="229">
        <v>0</v>
      </c>
      <c r="T512" s="230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31" t="s">
        <v>234</v>
      </c>
      <c r="AT512" s="231" t="s">
        <v>219</v>
      </c>
      <c r="AU512" s="231" t="s">
        <v>83</v>
      </c>
      <c r="AY512" s="17" t="s">
        <v>147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7" t="s">
        <v>81</v>
      </c>
      <c r="BK512" s="232">
        <f>ROUND(I512*H512,2)</f>
        <v>0</v>
      </c>
      <c r="BL512" s="17" t="s">
        <v>198</v>
      </c>
      <c r="BM512" s="231" t="s">
        <v>580</v>
      </c>
    </row>
    <row r="513" s="2" customFormat="1" ht="21.75" customHeight="1">
      <c r="A513" s="38"/>
      <c r="B513" s="39"/>
      <c r="C513" s="219" t="s">
        <v>380</v>
      </c>
      <c r="D513" s="219" t="s">
        <v>150</v>
      </c>
      <c r="E513" s="220" t="s">
        <v>581</v>
      </c>
      <c r="F513" s="221" t="s">
        <v>582</v>
      </c>
      <c r="G513" s="222" t="s">
        <v>216</v>
      </c>
      <c r="H513" s="223">
        <v>4</v>
      </c>
      <c r="I513" s="224"/>
      <c r="J513" s="225">
        <f>ROUND(I513*H513,2)</f>
        <v>0</v>
      </c>
      <c r="K513" s="226"/>
      <c r="L513" s="44"/>
      <c r="M513" s="227" t="s">
        <v>1</v>
      </c>
      <c r="N513" s="228" t="s">
        <v>38</v>
      </c>
      <c r="O513" s="91"/>
      <c r="P513" s="229">
        <f>O513*H513</f>
        <v>0</v>
      </c>
      <c r="Q513" s="229">
        <v>0</v>
      </c>
      <c r="R513" s="229">
        <f>Q513*H513</f>
        <v>0</v>
      </c>
      <c r="S513" s="229">
        <v>0</v>
      </c>
      <c r="T513" s="230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1" t="s">
        <v>198</v>
      </c>
      <c r="AT513" s="231" t="s">
        <v>150</v>
      </c>
      <c r="AU513" s="231" t="s">
        <v>83</v>
      </c>
      <c r="AY513" s="17" t="s">
        <v>147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7" t="s">
        <v>81</v>
      </c>
      <c r="BK513" s="232">
        <f>ROUND(I513*H513,2)</f>
        <v>0</v>
      </c>
      <c r="BL513" s="17" t="s">
        <v>198</v>
      </c>
      <c r="BM513" s="231" t="s">
        <v>583</v>
      </c>
    </row>
    <row r="514" s="13" customFormat="1">
      <c r="A514" s="13"/>
      <c r="B514" s="233"/>
      <c r="C514" s="234"/>
      <c r="D514" s="235" t="s">
        <v>155</v>
      </c>
      <c r="E514" s="236" t="s">
        <v>1</v>
      </c>
      <c r="F514" s="237" t="s">
        <v>226</v>
      </c>
      <c r="G514" s="234"/>
      <c r="H514" s="236" t="s">
        <v>1</v>
      </c>
      <c r="I514" s="238"/>
      <c r="J514" s="234"/>
      <c r="K514" s="234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155</v>
      </c>
      <c r="AU514" s="243" t="s">
        <v>83</v>
      </c>
      <c r="AV514" s="13" t="s">
        <v>81</v>
      </c>
      <c r="AW514" s="13" t="s">
        <v>31</v>
      </c>
      <c r="AX514" s="13" t="s">
        <v>73</v>
      </c>
      <c r="AY514" s="243" t="s">
        <v>147</v>
      </c>
    </row>
    <row r="515" s="14" customFormat="1">
      <c r="A515" s="14"/>
      <c r="B515" s="244"/>
      <c r="C515" s="245"/>
      <c r="D515" s="235" t="s">
        <v>155</v>
      </c>
      <c r="E515" s="246" t="s">
        <v>1</v>
      </c>
      <c r="F515" s="247" t="s">
        <v>81</v>
      </c>
      <c r="G515" s="245"/>
      <c r="H515" s="248">
        <v>1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4" t="s">
        <v>155</v>
      </c>
      <c r="AU515" s="254" t="s">
        <v>83</v>
      </c>
      <c r="AV515" s="14" t="s">
        <v>83</v>
      </c>
      <c r="AW515" s="14" t="s">
        <v>31</v>
      </c>
      <c r="AX515" s="14" t="s">
        <v>73</v>
      </c>
      <c r="AY515" s="254" t="s">
        <v>147</v>
      </c>
    </row>
    <row r="516" s="13" customFormat="1">
      <c r="A516" s="13"/>
      <c r="B516" s="233"/>
      <c r="C516" s="234"/>
      <c r="D516" s="235" t="s">
        <v>155</v>
      </c>
      <c r="E516" s="236" t="s">
        <v>1</v>
      </c>
      <c r="F516" s="237" t="s">
        <v>573</v>
      </c>
      <c r="G516" s="234"/>
      <c r="H516" s="236" t="s">
        <v>1</v>
      </c>
      <c r="I516" s="238"/>
      <c r="J516" s="234"/>
      <c r="K516" s="234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155</v>
      </c>
      <c r="AU516" s="243" t="s">
        <v>83</v>
      </c>
      <c r="AV516" s="13" t="s">
        <v>81</v>
      </c>
      <c r="AW516" s="13" t="s">
        <v>31</v>
      </c>
      <c r="AX516" s="13" t="s">
        <v>73</v>
      </c>
      <c r="AY516" s="243" t="s">
        <v>147</v>
      </c>
    </row>
    <row r="517" s="14" customFormat="1">
      <c r="A517" s="14"/>
      <c r="B517" s="244"/>
      <c r="C517" s="245"/>
      <c r="D517" s="235" t="s">
        <v>155</v>
      </c>
      <c r="E517" s="246" t="s">
        <v>1</v>
      </c>
      <c r="F517" s="247" t="s">
        <v>83</v>
      </c>
      <c r="G517" s="245"/>
      <c r="H517" s="248">
        <v>2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4" t="s">
        <v>155</v>
      </c>
      <c r="AU517" s="254" t="s">
        <v>83</v>
      </c>
      <c r="AV517" s="14" t="s">
        <v>83</v>
      </c>
      <c r="AW517" s="14" t="s">
        <v>31</v>
      </c>
      <c r="AX517" s="14" t="s">
        <v>73</v>
      </c>
      <c r="AY517" s="254" t="s">
        <v>147</v>
      </c>
    </row>
    <row r="518" s="13" customFormat="1">
      <c r="A518" s="13"/>
      <c r="B518" s="233"/>
      <c r="C518" s="234"/>
      <c r="D518" s="235" t="s">
        <v>155</v>
      </c>
      <c r="E518" s="236" t="s">
        <v>1</v>
      </c>
      <c r="F518" s="237" t="s">
        <v>156</v>
      </c>
      <c r="G518" s="234"/>
      <c r="H518" s="236" t="s">
        <v>1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155</v>
      </c>
      <c r="AU518" s="243" t="s">
        <v>83</v>
      </c>
      <c r="AV518" s="13" t="s">
        <v>81</v>
      </c>
      <c r="AW518" s="13" t="s">
        <v>31</v>
      </c>
      <c r="AX518" s="13" t="s">
        <v>73</v>
      </c>
      <c r="AY518" s="243" t="s">
        <v>147</v>
      </c>
    </row>
    <row r="519" s="14" customFormat="1">
      <c r="A519" s="14"/>
      <c r="B519" s="244"/>
      <c r="C519" s="245"/>
      <c r="D519" s="235" t="s">
        <v>155</v>
      </c>
      <c r="E519" s="246" t="s">
        <v>1</v>
      </c>
      <c r="F519" s="247" t="s">
        <v>81</v>
      </c>
      <c r="G519" s="245"/>
      <c r="H519" s="248">
        <v>1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155</v>
      </c>
      <c r="AU519" s="254" t="s">
        <v>83</v>
      </c>
      <c r="AV519" s="14" t="s">
        <v>83</v>
      </c>
      <c r="AW519" s="14" t="s">
        <v>31</v>
      </c>
      <c r="AX519" s="14" t="s">
        <v>73</v>
      </c>
      <c r="AY519" s="254" t="s">
        <v>147</v>
      </c>
    </row>
    <row r="520" s="15" customFormat="1">
      <c r="A520" s="15"/>
      <c r="B520" s="255"/>
      <c r="C520" s="256"/>
      <c r="D520" s="235" t="s">
        <v>155</v>
      </c>
      <c r="E520" s="257" t="s">
        <v>1</v>
      </c>
      <c r="F520" s="258" t="s">
        <v>158</v>
      </c>
      <c r="G520" s="256"/>
      <c r="H520" s="259">
        <v>4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155</v>
      </c>
      <c r="AU520" s="265" t="s">
        <v>83</v>
      </c>
      <c r="AV520" s="15" t="s">
        <v>154</v>
      </c>
      <c r="AW520" s="15" t="s">
        <v>31</v>
      </c>
      <c r="AX520" s="15" t="s">
        <v>81</v>
      </c>
      <c r="AY520" s="265" t="s">
        <v>147</v>
      </c>
    </row>
    <row r="521" s="2" customFormat="1" ht="24.15" customHeight="1">
      <c r="A521" s="38"/>
      <c r="B521" s="39"/>
      <c r="C521" s="266" t="s">
        <v>584</v>
      </c>
      <c r="D521" s="266" t="s">
        <v>219</v>
      </c>
      <c r="E521" s="267" t="s">
        <v>585</v>
      </c>
      <c r="F521" s="268" t="s">
        <v>586</v>
      </c>
      <c r="G521" s="269" t="s">
        <v>216</v>
      </c>
      <c r="H521" s="270">
        <v>4</v>
      </c>
      <c r="I521" s="271"/>
      <c r="J521" s="272">
        <f>ROUND(I521*H521,2)</f>
        <v>0</v>
      </c>
      <c r="K521" s="273"/>
      <c r="L521" s="274"/>
      <c r="M521" s="275" t="s">
        <v>1</v>
      </c>
      <c r="N521" s="276" t="s">
        <v>38</v>
      </c>
      <c r="O521" s="91"/>
      <c r="P521" s="229">
        <f>O521*H521</f>
        <v>0</v>
      </c>
      <c r="Q521" s="229">
        <v>0</v>
      </c>
      <c r="R521" s="229">
        <f>Q521*H521</f>
        <v>0</v>
      </c>
      <c r="S521" s="229">
        <v>0</v>
      </c>
      <c r="T521" s="23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31" t="s">
        <v>234</v>
      </c>
      <c r="AT521" s="231" t="s">
        <v>219</v>
      </c>
      <c r="AU521" s="231" t="s">
        <v>83</v>
      </c>
      <c r="AY521" s="17" t="s">
        <v>147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7" t="s">
        <v>81</v>
      </c>
      <c r="BK521" s="232">
        <f>ROUND(I521*H521,2)</f>
        <v>0</v>
      </c>
      <c r="BL521" s="17" t="s">
        <v>198</v>
      </c>
      <c r="BM521" s="231" t="s">
        <v>587</v>
      </c>
    </row>
    <row r="522" s="2" customFormat="1" ht="24.15" customHeight="1">
      <c r="A522" s="38"/>
      <c r="B522" s="39"/>
      <c r="C522" s="219" t="s">
        <v>383</v>
      </c>
      <c r="D522" s="219" t="s">
        <v>150</v>
      </c>
      <c r="E522" s="220" t="s">
        <v>588</v>
      </c>
      <c r="F522" s="221" t="s">
        <v>589</v>
      </c>
      <c r="G522" s="222" t="s">
        <v>216</v>
      </c>
      <c r="H522" s="223">
        <v>3</v>
      </c>
      <c r="I522" s="224"/>
      <c r="J522" s="225">
        <f>ROUND(I522*H522,2)</f>
        <v>0</v>
      </c>
      <c r="K522" s="226"/>
      <c r="L522" s="44"/>
      <c r="M522" s="227" t="s">
        <v>1</v>
      </c>
      <c r="N522" s="228" t="s">
        <v>38</v>
      </c>
      <c r="O522" s="91"/>
      <c r="P522" s="229">
        <f>O522*H522</f>
        <v>0</v>
      </c>
      <c r="Q522" s="229">
        <v>0</v>
      </c>
      <c r="R522" s="229">
        <f>Q522*H522</f>
        <v>0</v>
      </c>
      <c r="S522" s="229">
        <v>0</v>
      </c>
      <c r="T522" s="230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1" t="s">
        <v>198</v>
      </c>
      <c r="AT522" s="231" t="s">
        <v>150</v>
      </c>
      <c r="AU522" s="231" t="s">
        <v>83</v>
      </c>
      <c r="AY522" s="17" t="s">
        <v>147</v>
      </c>
      <c r="BE522" s="232">
        <f>IF(N522="základní",J522,0)</f>
        <v>0</v>
      </c>
      <c r="BF522" s="232">
        <f>IF(N522="snížená",J522,0)</f>
        <v>0</v>
      </c>
      <c r="BG522" s="232">
        <f>IF(N522="zákl. přenesená",J522,0)</f>
        <v>0</v>
      </c>
      <c r="BH522" s="232">
        <f>IF(N522="sníž. přenesená",J522,0)</f>
        <v>0</v>
      </c>
      <c r="BI522" s="232">
        <f>IF(N522="nulová",J522,0)</f>
        <v>0</v>
      </c>
      <c r="BJ522" s="17" t="s">
        <v>81</v>
      </c>
      <c r="BK522" s="232">
        <f>ROUND(I522*H522,2)</f>
        <v>0</v>
      </c>
      <c r="BL522" s="17" t="s">
        <v>198</v>
      </c>
      <c r="BM522" s="231" t="s">
        <v>590</v>
      </c>
    </row>
    <row r="523" s="13" customFormat="1">
      <c r="A523" s="13"/>
      <c r="B523" s="233"/>
      <c r="C523" s="234"/>
      <c r="D523" s="235" t="s">
        <v>155</v>
      </c>
      <c r="E523" s="236" t="s">
        <v>1</v>
      </c>
      <c r="F523" s="237" t="s">
        <v>591</v>
      </c>
      <c r="G523" s="234"/>
      <c r="H523" s="236" t="s">
        <v>1</v>
      </c>
      <c r="I523" s="238"/>
      <c r="J523" s="234"/>
      <c r="K523" s="234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155</v>
      </c>
      <c r="AU523" s="243" t="s">
        <v>83</v>
      </c>
      <c r="AV523" s="13" t="s">
        <v>81</v>
      </c>
      <c r="AW523" s="13" t="s">
        <v>31</v>
      </c>
      <c r="AX523" s="13" t="s">
        <v>73</v>
      </c>
      <c r="AY523" s="243" t="s">
        <v>147</v>
      </c>
    </row>
    <row r="524" s="14" customFormat="1">
      <c r="A524" s="14"/>
      <c r="B524" s="244"/>
      <c r="C524" s="245"/>
      <c r="D524" s="235" t="s">
        <v>155</v>
      </c>
      <c r="E524" s="246" t="s">
        <v>1</v>
      </c>
      <c r="F524" s="247" t="s">
        <v>83</v>
      </c>
      <c r="G524" s="245"/>
      <c r="H524" s="248">
        <v>2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4" t="s">
        <v>155</v>
      </c>
      <c r="AU524" s="254" t="s">
        <v>83</v>
      </c>
      <c r="AV524" s="14" t="s">
        <v>83</v>
      </c>
      <c r="AW524" s="14" t="s">
        <v>31</v>
      </c>
      <c r="AX524" s="14" t="s">
        <v>73</v>
      </c>
      <c r="AY524" s="254" t="s">
        <v>147</v>
      </c>
    </row>
    <row r="525" s="13" customFormat="1">
      <c r="A525" s="13"/>
      <c r="B525" s="233"/>
      <c r="C525" s="234"/>
      <c r="D525" s="235" t="s">
        <v>155</v>
      </c>
      <c r="E525" s="236" t="s">
        <v>1</v>
      </c>
      <c r="F525" s="237" t="s">
        <v>156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155</v>
      </c>
      <c r="AU525" s="243" t="s">
        <v>83</v>
      </c>
      <c r="AV525" s="13" t="s">
        <v>81</v>
      </c>
      <c r="AW525" s="13" t="s">
        <v>31</v>
      </c>
      <c r="AX525" s="13" t="s">
        <v>73</v>
      </c>
      <c r="AY525" s="243" t="s">
        <v>147</v>
      </c>
    </row>
    <row r="526" s="14" customFormat="1">
      <c r="A526" s="14"/>
      <c r="B526" s="244"/>
      <c r="C526" s="245"/>
      <c r="D526" s="235" t="s">
        <v>155</v>
      </c>
      <c r="E526" s="246" t="s">
        <v>1</v>
      </c>
      <c r="F526" s="247" t="s">
        <v>81</v>
      </c>
      <c r="G526" s="245"/>
      <c r="H526" s="248">
        <v>1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155</v>
      </c>
      <c r="AU526" s="254" t="s">
        <v>83</v>
      </c>
      <c r="AV526" s="14" t="s">
        <v>83</v>
      </c>
      <c r="AW526" s="14" t="s">
        <v>31</v>
      </c>
      <c r="AX526" s="14" t="s">
        <v>73</v>
      </c>
      <c r="AY526" s="254" t="s">
        <v>147</v>
      </c>
    </row>
    <row r="527" s="15" customFormat="1">
      <c r="A527" s="15"/>
      <c r="B527" s="255"/>
      <c r="C527" s="256"/>
      <c r="D527" s="235" t="s">
        <v>155</v>
      </c>
      <c r="E527" s="257" t="s">
        <v>1</v>
      </c>
      <c r="F527" s="258" t="s">
        <v>158</v>
      </c>
      <c r="G527" s="256"/>
      <c r="H527" s="259">
        <v>3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5" t="s">
        <v>155</v>
      </c>
      <c r="AU527" s="265" t="s">
        <v>83</v>
      </c>
      <c r="AV527" s="15" t="s">
        <v>154</v>
      </c>
      <c r="AW527" s="15" t="s">
        <v>31</v>
      </c>
      <c r="AX527" s="15" t="s">
        <v>81</v>
      </c>
      <c r="AY527" s="265" t="s">
        <v>147</v>
      </c>
    </row>
    <row r="528" s="2" customFormat="1" ht="24.15" customHeight="1">
      <c r="A528" s="38"/>
      <c r="B528" s="39"/>
      <c r="C528" s="219" t="s">
        <v>592</v>
      </c>
      <c r="D528" s="219" t="s">
        <v>150</v>
      </c>
      <c r="E528" s="220" t="s">
        <v>593</v>
      </c>
      <c r="F528" s="221" t="s">
        <v>594</v>
      </c>
      <c r="G528" s="222" t="s">
        <v>216</v>
      </c>
      <c r="H528" s="223">
        <v>2</v>
      </c>
      <c r="I528" s="224"/>
      <c r="J528" s="225">
        <f>ROUND(I528*H528,2)</f>
        <v>0</v>
      </c>
      <c r="K528" s="226"/>
      <c r="L528" s="44"/>
      <c r="M528" s="227" t="s">
        <v>1</v>
      </c>
      <c r="N528" s="228" t="s">
        <v>38</v>
      </c>
      <c r="O528" s="91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1" t="s">
        <v>198</v>
      </c>
      <c r="AT528" s="231" t="s">
        <v>150</v>
      </c>
      <c r="AU528" s="231" t="s">
        <v>83</v>
      </c>
      <c r="AY528" s="17" t="s">
        <v>147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7" t="s">
        <v>81</v>
      </c>
      <c r="BK528" s="232">
        <f>ROUND(I528*H528,2)</f>
        <v>0</v>
      </c>
      <c r="BL528" s="17" t="s">
        <v>198</v>
      </c>
      <c r="BM528" s="231" t="s">
        <v>595</v>
      </c>
    </row>
    <row r="529" s="13" customFormat="1">
      <c r="A529" s="13"/>
      <c r="B529" s="233"/>
      <c r="C529" s="234"/>
      <c r="D529" s="235" t="s">
        <v>155</v>
      </c>
      <c r="E529" s="236" t="s">
        <v>1</v>
      </c>
      <c r="F529" s="237" t="s">
        <v>156</v>
      </c>
      <c r="G529" s="234"/>
      <c r="H529" s="236" t="s">
        <v>1</v>
      </c>
      <c r="I529" s="238"/>
      <c r="J529" s="234"/>
      <c r="K529" s="234"/>
      <c r="L529" s="239"/>
      <c r="M529" s="240"/>
      <c r="N529" s="241"/>
      <c r="O529" s="241"/>
      <c r="P529" s="241"/>
      <c r="Q529" s="241"/>
      <c r="R529" s="241"/>
      <c r="S529" s="241"/>
      <c r="T529" s="24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3" t="s">
        <v>155</v>
      </c>
      <c r="AU529" s="243" t="s">
        <v>83</v>
      </c>
      <c r="AV529" s="13" t="s">
        <v>81</v>
      </c>
      <c r="AW529" s="13" t="s">
        <v>31</v>
      </c>
      <c r="AX529" s="13" t="s">
        <v>73</v>
      </c>
      <c r="AY529" s="243" t="s">
        <v>147</v>
      </c>
    </row>
    <row r="530" s="14" customFormat="1">
      <c r="A530" s="14"/>
      <c r="B530" s="244"/>
      <c r="C530" s="245"/>
      <c r="D530" s="235" t="s">
        <v>155</v>
      </c>
      <c r="E530" s="246" t="s">
        <v>1</v>
      </c>
      <c r="F530" s="247" t="s">
        <v>83</v>
      </c>
      <c r="G530" s="245"/>
      <c r="H530" s="248">
        <v>2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155</v>
      </c>
      <c r="AU530" s="254" t="s">
        <v>83</v>
      </c>
      <c r="AV530" s="14" t="s">
        <v>83</v>
      </c>
      <c r="AW530" s="14" t="s">
        <v>31</v>
      </c>
      <c r="AX530" s="14" t="s">
        <v>73</v>
      </c>
      <c r="AY530" s="254" t="s">
        <v>147</v>
      </c>
    </row>
    <row r="531" s="15" customFormat="1">
      <c r="A531" s="15"/>
      <c r="B531" s="255"/>
      <c r="C531" s="256"/>
      <c r="D531" s="235" t="s">
        <v>155</v>
      </c>
      <c r="E531" s="257" t="s">
        <v>1</v>
      </c>
      <c r="F531" s="258" t="s">
        <v>158</v>
      </c>
      <c r="G531" s="256"/>
      <c r="H531" s="259">
        <v>2</v>
      </c>
      <c r="I531" s="260"/>
      <c r="J531" s="256"/>
      <c r="K531" s="256"/>
      <c r="L531" s="261"/>
      <c r="M531" s="262"/>
      <c r="N531" s="263"/>
      <c r="O531" s="263"/>
      <c r="P531" s="263"/>
      <c r="Q531" s="263"/>
      <c r="R531" s="263"/>
      <c r="S531" s="263"/>
      <c r="T531" s="26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5" t="s">
        <v>155</v>
      </c>
      <c r="AU531" s="265" t="s">
        <v>83</v>
      </c>
      <c r="AV531" s="15" t="s">
        <v>154</v>
      </c>
      <c r="AW531" s="15" t="s">
        <v>31</v>
      </c>
      <c r="AX531" s="15" t="s">
        <v>81</v>
      </c>
      <c r="AY531" s="265" t="s">
        <v>147</v>
      </c>
    </row>
    <row r="532" s="2" customFormat="1" ht="24.15" customHeight="1">
      <c r="A532" s="38"/>
      <c r="B532" s="39"/>
      <c r="C532" s="219" t="s">
        <v>389</v>
      </c>
      <c r="D532" s="219" t="s">
        <v>150</v>
      </c>
      <c r="E532" s="220" t="s">
        <v>596</v>
      </c>
      <c r="F532" s="221" t="s">
        <v>597</v>
      </c>
      <c r="G532" s="222" t="s">
        <v>302</v>
      </c>
      <c r="H532" s="223">
        <v>0.35399999999999998</v>
      </c>
      <c r="I532" s="224"/>
      <c r="J532" s="225">
        <f>ROUND(I532*H532,2)</f>
        <v>0</v>
      </c>
      <c r="K532" s="226"/>
      <c r="L532" s="44"/>
      <c r="M532" s="227" t="s">
        <v>1</v>
      </c>
      <c r="N532" s="228" t="s">
        <v>38</v>
      </c>
      <c r="O532" s="91"/>
      <c r="P532" s="229">
        <f>O532*H532</f>
        <v>0</v>
      </c>
      <c r="Q532" s="229">
        <v>0</v>
      </c>
      <c r="R532" s="229">
        <f>Q532*H532</f>
        <v>0</v>
      </c>
      <c r="S532" s="229">
        <v>0</v>
      </c>
      <c r="T532" s="230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31" t="s">
        <v>198</v>
      </c>
      <c r="AT532" s="231" t="s">
        <v>150</v>
      </c>
      <c r="AU532" s="231" t="s">
        <v>83</v>
      </c>
      <c r="AY532" s="17" t="s">
        <v>147</v>
      </c>
      <c r="BE532" s="232">
        <f>IF(N532="základní",J532,0)</f>
        <v>0</v>
      </c>
      <c r="BF532" s="232">
        <f>IF(N532="snížená",J532,0)</f>
        <v>0</v>
      </c>
      <c r="BG532" s="232">
        <f>IF(N532="zákl. přenesená",J532,0)</f>
        <v>0</v>
      </c>
      <c r="BH532" s="232">
        <f>IF(N532="sníž. přenesená",J532,0)</f>
        <v>0</v>
      </c>
      <c r="BI532" s="232">
        <f>IF(N532="nulová",J532,0)</f>
        <v>0</v>
      </c>
      <c r="BJ532" s="17" t="s">
        <v>81</v>
      </c>
      <c r="BK532" s="232">
        <f>ROUND(I532*H532,2)</f>
        <v>0</v>
      </c>
      <c r="BL532" s="17" t="s">
        <v>198</v>
      </c>
      <c r="BM532" s="231" t="s">
        <v>598</v>
      </c>
    </row>
    <row r="533" s="12" customFormat="1" ht="22.8" customHeight="1">
      <c r="A533" s="12"/>
      <c r="B533" s="203"/>
      <c r="C533" s="204"/>
      <c r="D533" s="205" t="s">
        <v>72</v>
      </c>
      <c r="E533" s="217" t="s">
        <v>599</v>
      </c>
      <c r="F533" s="217" t="s">
        <v>600</v>
      </c>
      <c r="G533" s="204"/>
      <c r="H533" s="204"/>
      <c r="I533" s="207"/>
      <c r="J533" s="218">
        <f>BK533</f>
        <v>0</v>
      </c>
      <c r="K533" s="204"/>
      <c r="L533" s="209"/>
      <c r="M533" s="210"/>
      <c r="N533" s="211"/>
      <c r="O533" s="211"/>
      <c r="P533" s="212">
        <f>SUM(P534:P550)</f>
        <v>0</v>
      </c>
      <c r="Q533" s="211"/>
      <c r="R533" s="212">
        <f>SUM(R534:R550)</f>
        <v>0</v>
      </c>
      <c r="S533" s="211"/>
      <c r="T533" s="213">
        <f>SUM(T534:T550)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4" t="s">
        <v>83</v>
      </c>
      <c r="AT533" s="215" t="s">
        <v>72</v>
      </c>
      <c r="AU533" s="215" t="s">
        <v>81</v>
      </c>
      <c r="AY533" s="214" t="s">
        <v>147</v>
      </c>
      <c r="BK533" s="216">
        <f>SUM(BK534:BK550)</f>
        <v>0</v>
      </c>
    </row>
    <row r="534" s="2" customFormat="1" ht="33" customHeight="1">
      <c r="A534" s="38"/>
      <c r="B534" s="39"/>
      <c r="C534" s="219" t="s">
        <v>601</v>
      </c>
      <c r="D534" s="219" t="s">
        <v>150</v>
      </c>
      <c r="E534" s="220" t="s">
        <v>602</v>
      </c>
      <c r="F534" s="221" t="s">
        <v>603</v>
      </c>
      <c r="G534" s="222" t="s">
        <v>153</v>
      </c>
      <c r="H534" s="223">
        <v>12.151999999999999</v>
      </c>
      <c r="I534" s="224"/>
      <c r="J534" s="225">
        <f>ROUND(I534*H534,2)</f>
        <v>0</v>
      </c>
      <c r="K534" s="226"/>
      <c r="L534" s="44"/>
      <c r="M534" s="227" t="s">
        <v>1</v>
      </c>
      <c r="N534" s="228" t="s">
        <v>38</v>
      </c>
      <c r="O534" s="91"/>
      <c r="P534" s="229">
        <f>O534*H534</f>
        <v>0</v>
      </c>
      <c r="Q534" s="229">
        <v>0</v>
      </c>
      <c r="R534" s="229">
        <f>Q534*H534</f>
        <v>0</v>
      </c>
      <c r="S534" s="229">
        <v>0</v>
      </c>
      <c r="T534" s="230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1" t="s">
        <v>198</v>
      </c>
      <c r="AT534" s="231" t="s">
        <v>150</v>
      </c>
      <c r="AU534" s="231" t="s">
        <v>83</v>
      </c>
      <c r="AY534" s="17" t="s">
        <v>147</v>
      </c>
      <c r="BE534" s="232">
        <f>IF(N534="základní",J534,0)</f>
        <v>0</v>
      </c>
      <c r="BF534" s="232">
        <f>IF(N534="snížená",J534,0)</f>
        <v>0</v>
      </c>
      <c r="BG534" s="232">
        <f>IF(N534="zákl. přenesená",J534,0)</f>
        <v>0</v>
      </c>
      <c r="BH534" s="232">
        <f>IF(N534="sníž. přenesená",J534,0)</f>
        <v>0</v>
      </c>
      <c r="BI534" s="232">
        <f>IF(N534="nulová",J534,0)</f>
        <v>0</v>
      </c>
      <c r="BJ534" s="17" t="s">
        <v>81</v>
      </c>
      <c r="BK534" s="232">
        <f>ROUND(I534*H534,2)</f>
        <v>0</v>
      </c>
      <c r="BL534" s="17" t="s">
        <v>198</v>
      </c>
      <c r="BM534" s="231" t="s">
        <v>604</v>
      </c>
    </row>
    <row r="535" s="13" customFormat="1">
      <c r="A535" s="13"/>
      <c r="B535" s="233"/>
      <c r="C535" s="234"/>
      <c r="D535" s="235" t="s">
        <v>155</v>
      </c>
      <c r="E535" s="236" t="s">
        <v>1</v>
      </c>
      <c r="F535" s="237" t="s">
        <v>167</v>
      </c>
      <c r="G535" s="234"/>
      <c r="H535" s="236" t="s">
        <v>1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155</v>
      </c>
      <c r="AU535" s="243" t="s">
        <v>83</v>
      </c>
      <c r="AV535" s="13" t="s">
        <v>81</v>
      </c>
      <c r="AW535" s="13" t="s">
        <v>31</v>
      </c>
      <c r="AX535" s="13" t="s">
        <v>73</v>
      </c>
      <c r="AY535" s="243" t="s">
        <v>147</v>
      </c>
    </row>
    <row r="536" s="14" customFormat="1">
      <c r="A536" s="14"/>
      <c r="B536" s="244"/>
      <c r="C536" s="245"/>
      <c r="D536" s="235" t="s">
        <v>155</v>
      </c>
      <c r="E536" s="246" t="s">
        <v>1</v>
      </c>
      <c r="F536" s="247" t="s">
        <v>605</v>
      </c>
      <c r="G536" s="245"/>
      <c r="H536" s="248">
        <v>5.1560000000000006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155</v>
      </c>
      <c r="AU536" s="254" t="s">
        <v>83</v>
      </c>
      <c r="AV536" s="14" t="s">
        <v>83</v>
      </c>
      <c r="AW536" s="14" t="s">
        <v>31</v>
      </c>
      <c r="AX536" s="14" t="s">
        <v>73</v>
      </c>
      <c r="AY536" s="254" t="s">
        <v>147</v>
      </c>
    </row>
    <row r="537" s="13" customFormat="1">
      <c r="A537" s="13"/>
      <c r="B537" s="233"/>
      <c r="C537" s="234"/>
      <c r="D537" s="235" t="s">
        <v>155</v>
      </c>
      <c r="E537" s="236" t="s">
        <v>1</v>
      </c>
      <c r="F537" s="237" t="s">
        <v>533</v>
      </c>
      <c r="G537" s="234"/>
      <c r="H537" s="236" t="s">
        <v>1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155</v>
      </c>
      <c r="AU537" s="243" t="s">
        <v>83</v>
      </c>
      <c r="AV537" s="13" t="s">
        <v>81</v>
      </c>
      <c r="AW537" s="13" t="s">
        <v>31</v>
      </c>
      <c r="AX537" s="13" t="s">
        <v>73</v>
      </c>
      <c r="AY537" s="243" t="s">
        <v>147</v>
      </c>
    </row>
    <row r="538" s="14" customFormat="1">
      <c r="A538" s="14"/>
      <c r="B538" s="244"/>
      <c r="C538" s="245"/>
      <c r="D538" s="235" t="s">
        <v>155</v>
      </c>
      <c r="E538" s="246" t="s">
        <v>1</v>
      </c>
      <c r="F538" s="247" t="s">
        <v>606</v>
      </c>
      <c r="G538" s="245"/>
      <c r="H538" s="248">
        <v>4.3160000000000007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155</v>
      </c>
      <c r="AU538" s="254" t="s">
        <v>83</v>
      </c>
      <c r="AV538" s="14" t="s">
        <v>83</v>
      </c>
      <c r="AW538" s="14" t="s">
        <v>31</v>
      </c>
      <c r="AX538" s="14" t="s">
        <v>73</v>
      </c>
      <c r="AY538" s="254" t="s">
        <v>147</v>
      </c>
    </row>
    <row r="539" s="13" customFormat="1">
      <c r="A539" s="13"/>
      <c r="B539" s="233"/>
      <c r="C539" s="234"/>
      <c r="D539" s="235" t="s">
        <v>155</v>
      </c>
      <c r="E539" s="236" t="s">
        <v>1</v>
      </c>
      <c r="F539" s="237" t="s">
        <v>189</v>
      </c>
      <c r="G539" s="234"/>
      <c r="H539" s="236" t="s">
        <v>1</v>
      </c>
      <c r="I539" s="238"/>
      <c r="J539" s="234"/>
      <c r="K539" s="234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155</v>
      </c>
      <c r="AU539" s="243" t="s">
        <v>83</v>
      </c>
      <c r="AV539" s="13" t="s">
        <v>81</v>
      </c>
      <c r="AW539" s="13" t="s">
        <v>31</v>
      </c>
      <c r="AX539" s="13" t="s">
        <v>73</v>
      </c>
      <c r="AY539" s="243" t="s">
        <v>147</v>
      </c>
    </row>
    <row r="540" s="14" customFormat="1">
      <c r="A540" s="14"/>
      <c r="B540" s="244"/>
      <c r="C540" s="245"/>
      <c r="D540" s="235" t="s">
        <v>155</v>
      </c>
      <c r="E540" s="246" t="s">
        <v>1</v>
      </c>
      <c r="F540" s="247" t="s">
        <v>607</v>
      </c>
      <c r="G540" s="245"/>
      <c r="H540" s="248">
        <v>2.6800000000000002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4" t="s">
        <v>155</v>
      </c>
      <c r="AU540" s="254" t="s">
        <v>83</v>
      </c>
      <c r="AV540" s="14" t="s">
        <v>83</v>
      </c>
      <c r="AW540" s="14" t="s">
        <v>31</v>
      </c>
      <c r="AX540" s="14" t="s">
        <v>73</v>
      </c>
      <c r="AY540" s="254" t="s">
        <v>147</v>
      </c>
    </row>
    <row r="541" s="15" customFormat="1">
      <c r="A541" s="15"/>
      <c r="B541" s="255"/>
      <c r="C541" s="256"/>
      <c r="D541" s="235" t="s">
        <v>155</v>
      </c>
      <c r="E541" s="257" t="s">
        <v>1</v>
      </c>
      <c r="F541" s="258" t="s">
        <v>158</v>
      </c>
      <c r="G541" s="256"/>
      <c r="H541" s="259">
        <v>12.152000000000001</v>
      </c>
      <c r="I541" s="260"/>
      <c r="J541" s="256"/>
      <c r="K541" s="256"/>
      <c r="L541" s="261"/>
      <c r="M541" s="262"/>
      <c r="N541" s="263"/>
      <c r="O541" s="263"/>
      <c r="P541" s="263"/>
      <c r="Q541" s="263"/>
      <c r="R541" s="263"/>
      <c r="S541" s="263"/>
      <c r="T541" s="264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5" t="s">
        <v>155</v>
      </c>
      <c r="AU541" s="265" t="s">
        <v>83</v>
      </c>
      <c r="AV541" s="15" t="s">
        <v>154</v>
      </c>
      <c r="AW541" s="15" t="s">
        <v>31</v>
      </c>
      <c r="AX541" s="15" t="s">
        <v>81</v>
      </c>
      <c r="AY541" s="265" t="s">
        <v>147</v>
      </c>
    </row>
    <row r="542" s="2" customFormat="1" ht="21.75" customHeight="1">
      <c r="A542" s="38"/>
      <c r="B542" s="39"/>
      <c r="C542" s="219" t="s">
        <v>394</v>
      </c>
      <c r="D542" s="219" t="s">
        <v>150</v>
      </c>
      <c r="E542" s="220" t="s">
        <v>608</v>
      </c>
      <c r="F542" s="221" t="s">
        <v>609</v>
      </c>
      <c r="G542" s="222" t="s">
        <v>153</v>
      </c>
      <c r="H542" s="223">
        <v>62.673000000000002</v>
      </c>
      <c r="I542" s="224"/>
      <c r="J542" s="225">
        <f>ROUND(I542*H542,2)</f>
        <v>0</v>
      </c>
      <c r="K542" s="226"/>
      <c r="L542" s="44"/>
      <c r="M542" s="227" t="s">
        <v>1</v>
      </c>
      <c r="N542" s="228" t="s">
        <v>38</v>
      </c>
      <c r="O542" s="91"/>
      <c r="P542" s="229">
        <f>O542*H542</f>
        <v>0</v>
      </c>
      <c r="Q542" s="229">
        <v>0</v>
      </c>
      <c r="R542" s="229">
        <f>Q542*H542</f>
        <v>0</v>
      </c>
      <c r="S542" s="229">
        <v>0</v>
      </c>
      <c r="T542" s="230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1" t="s">
        <v>198</v>
      </c>
      <c r="AT542" s="231" t="s">
        <v>150</v>
      </c>
      <c r="AU542" s="231" t="s">
        <v>83</v>
      </c>
      <c r="AY542" s="17" t="s">
        <v>147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7" t="s">
        <v>81</v>
      </c>
      <c r="BK542" s="232">
        <f>ROUND(I542*H542,2)</f>
        <v>0</v>
      </c>
      <c r="BL542" s="17" t="s">
        <v>198</v>
      </c>
      <c r="BM542" s="231" t="s">
        <v>610</v>
      </c>
    </row>
    <row r="543" s="13" customFormat="1">
      <c r="A543" s="13"/>
      <c r="B543" s="233"/>
      <c r="C543" s="234"/>
      <c r="D543" s="235" t="s">
        <v>155</v>
      </c>
      <c r="E543" s="236" t="s">
        <v>1</v>
      </c>
      <c r="F543" s="237" t="s">
        <v>611</v>
      </c>
      <c r="G543" s="234"/>
      <c r="H543" s="236" t="s">
        <v>1</v>
      </c>
      <c r="I543" s="238"/>
      <c r="J543" s="234"/>
      <c r="K543" s="234"/>
      <c r="L543" s="239"/>
      <c r="M543" s="240"/>
      <c r="N543" s="241"/>
      <c r="O543" s="241"/>
      <c r="P543" s="241"/>
      <c r="Q543" s="241"/>
      <c r="R543" s="241"/>
      <c r="S543" s="241"/>
      <c r="T543" s="24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3" t="s">
        <v>155</v>
      </c>
      <c r="AU543" s="243" t="s">
        <v>83</v>
      </c>
      <c r="AV543" s="13" t="s">
        <v>81</v>
      </c>
      <c r="AW543" s="13" t="s">
        <v>31</v>
      </c>
      <c r="AX543" s="13" t="s">
        <v>73</v>
      </c>
      <c r="AY543" s="243" t="s">
        <v>147</v>
      </c>
    </row>
    <row r="544" s="14" customFormat="1">
      <c r="A544" s="14"/>
      <c r="B544" s="244"/>
      <c r="C544" s="245"/>
      <c r="D544" s="235" t="s">
        <v>155</v>
      </c>
      <c r="E544" s="246" t="s">
        <v>1</v>
      </c>
      <c r="F544" s="247" t="s">
        <v>612</v>
      </c>
      <c r="G544" s="245"/>
      <c r="H544" s="248">
        <v>33.969999999999999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4" t="s">
        <v>155</v>
      </c>
      <c r="AU544" s="254" t="s">
        <v>83</v>
      </c>
      <c r="AV544" s="14" t="s">
        <v>83</v>
      </c>
      <c r="AW544" s="14" t="s">
        <v>31</v>
      </c>
      <c r="AX544" s="14" t="s">
        <v>73</v>
      </c>
      <c r="AY544" s="254" t="s">
        <v>147</v>
      </c>
    </row>
    <row r="545" s="13" customFormat="1">
      <c r="A545" s="13"/>
      <c r="B545" s="233"/>
      <c r="C545" s="234"/>
      <c r="D545" s="235" t="s">
        <v>155</v>
      </c>
      <c r="E545" s="236" t="s">
        <v>1</v>
      </c>
      <c r="F545" s="237" t="s">
        <v>156</v>
      </c>
      <c r="G545" s="234"/>
      <c r="H545" s="236" t="s">
        <v>1</v>
      </c>
      <c r="I545" s="238"/>
      <c r="J545" s="234"/>
      <c r="K545" s="234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155</v>
      </c>
      <c r="AU545" s="243" t="s">
        <v>83</v>
      </c>
      <c r="AV545" s="13" t="s">
        <v>81</v>
      </c>
      <c r="AW545" s="13" t="s">
        <v>31</v>
      </c>
      <c r="AX545" s="13" t="s">
        <v>73</v>
      </c>
      <c r="AY545" s="243" t="s">
        <v>147</v>
      </c>
    </row>
    <row r="546" s="14" customFormat="1">
      <c r="A546" s="14"/>
      <c r="B546" s="244"/>
      <c r="C546" s="245"/>
      <c r="D546" s="235" t="s">
        <v>155</v>
      </c>
      <c r="E546" s="246" t="s">
        <v>1</v>
      </c>
      <c r="F546" s="247" t="s">
        <v>613</v>
      </c>
      <c r="G546" s="245"/>
      <c r="H546" s="248">
        <v>28.702500000000001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4" t="s">
        <v>155</v>
      </c>
      <c r="AU546" s="254" t="s">
        <v>83</v>
      </c>
      <c r="AV546" s="14" t="s">
        <v>83</v>
      </c>
      <c r="AW546" s="14" t="s">
        <v>31</v>
      </c>
      <c r="AX546" s="14" t="s">
        <v>73</v>
      </c>
      <c r="AY546" s="254" t="s">
        <v>147</v>
      </c>
    </row>
    <row r="547" s="15" customFormat="1">
      <c r="A547" s="15"/>
      <c r="B547" s="255"/>
      <c r="C547" s="256"/>
      <c r="D547" s="235" t="s">
        <v>155</v>
      </c>
      <c r="E547" s="257" t="s">
        <v>1</v>
      </c>
      <c r="F547" s="258" t="s">
        <v>158</v>
      </c>
      <c r="G547" s="256"/>
      <c r="H547" s="259">
        <v>62.672499999999999</v>
      </c>
      <c r="I547" s="260"/>
      <c r="J547" s="256"/>
      <c r="K547" s="256"/>
      <c r="L547" s="261"/>
      <c r="M547" s="262"/>
      <c r="N547" s="263"/>
      <c r="O547" s="263"/>
      <c r="P547" s="263"/>
      <c r="Q547" s="263"/>
      <c r="R547" s="263"/>
      <c r="S547" s="263"/>
      <c r="T547" s="264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5" t="s">
        <v>155</v>
      </c>
      <c r="AU547" s="265" t="s">
        <v>83</v>
      </c>
      <c r="AV547" s="15" t="s">
        <v>154</v>
      </c>
      <c r="AW547" s="15" t="s">
        <v>31</v>
      </c>
      <c r="AX547" s="15" t="s">
        <v>81</v>
      </c>
      <c r="AY547" s="265" t="s">
        <v>147</v>
      </c>
    </row>
    <row r="548" s="2" customFormat="1" ht="24.15" customHeight="1">
      <c r="A548" s="38"/>
      <c r="B548" s="39"/>
      <c r="C548" s="219" t="s">
        <v>614</v>
      </c>
      <c r="D548" s="219" t="s">
        <v>150</v>
      </c>
      <c r="E548" s="220" t="s">
        <v>615</v>
      </c>
      <c r="F548" s="221" t="s">
        <v>616</v>
      </c>
      <c r="G548" s="222" t="s">
        <v>153</v>
      </c>
      <c r="H548" s="223">
        <v>18.335000000000001</v>
      </c>
      <c r="I548" s="224"/>
      <c r="J548" s="225">
        <f>ROUND(I548*H548,2)</f>
        <v>0</v>
      </c>
      <c r="K548" s="226"/>
      <c r="L548" s="44"/>
      <c r="M548" s="227" t="s">
        <v>1</v>
      </c>
      <c r="N548" s="228" t="s">
        <v>38</v>
      </c>
      <c r="O548" s="91"/>
      <c r="P548" s="229">
        <f>O548*H548</f>
        <v>0</v>
      </c>
      <c r="Q548" s="229">
        <v>0</v>
      </c>
      <c r="R548" s="229">
        <f>Q548*H548</f>
        <v>0</v>
      </c>
      <c r="S548" s="229">
        <v>0</v>
      </c>
      <c r="T548" s="230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31" t="s">
        <v>198</v>
      </c>
      <c r="AT548" s="231" t="s">
        <v>150</v>
      </c>
      <c r="AU548" s="231" t="s">
        <v>83</v>
      </c>
      <c r="AY548" s="17" t="s">
        <v>147</v>
      </c>
      <c r="BE548" s="232">
        <f>IF(N548="základní",J548,0)</f>
        <v>0</v>
      </c>
      <c r="BF548" s="232">
        <f>IF(N548="snížená",J548,0)</f>
        <v>0</v>
      </c>
      <c r="BG548" s="232">
        <f>IF(N548="zákl. přenesená",J548,0)</f>
        <v>0</v>
      </c>
      <c r="BH548" s="232">
        <f>IF(N548="sníž. přenesená",J548,0)</f>
        <v>0</v>
      </c>
      <c r="BI548" s="232">
        <f>IF(N548="nulová",J548,0)</f>
        <v>0</v>
      </c>
      <c r="BJ548" s="17" t="s">
        <v>81</v>
      </c>
      <c r="BK548" s="232">
        <f>ROUND(I548*H548,2)</f>
        <v>0</v>
      </c>
      <c r="BL548" s="17" t="s">
        <v>198</v>
      </c>
      <c r="BM548" s="231" t="s">
        <v>617</v>
      </c>
    </row>
    <row r="549" s="14" customFormat="1">
      <c r="A549" s="14"/>
      <c r="B549" s="244"/>
      <c r="C549" s="245"/>
      <c r="D549" s="235" t="s">
        <v>155</v>
      </c>
      <c r="E549" s="246" t="s">
        <v>1</v>
      </c>
      <c r="F549" s="247" t="s">
        <v>618</v>
      </c>
      <c r="G549" s="245"/>
      <c r="H549" s="248">
        <v>18.3354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155</v>
      </c>
      <c r="AU549" s="254" t="s">
        <v>83</v>
      </c>
      <c r="AV549" s="14" t="s">
        <v>83</v>
      </c>
      <c r="AW549" s="14" t="s">
        <v>31</v>
      </c>
      <c r="AX549" s="14" t="s">
        <v>73</v>
      </c>
      <c r="AY549" s="254" t="s">
        <v>147</v>
      </c>
    </row>
    <row r="550" s="15" customFormat="1">
      <c r="A550" s="15"/>
      <c r="B550" s="255"/>
      <c r="C550" s="256"/>
      <c r="D550" s="235" t="s">
        <v>155</v>
      </c>
      <c r="E550" s="257" t="s">
        <v>1</v>
      </c>
      <c r="F550" s="258" t="s">
        <v>158</v>
      </c>
      <c r="G550" s="256"/>
      <c r="H550" s="259">
        <v>18.3354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5" t="s">
        <v>155</v>
      </c>
      <c r="AU550" s="265" t="s">
        <v>83</v>
      </c>
      <c r="AV550" s="15" t="s">
        <v>154</v>
      </c>
      <c r="AW550" s="15" t="s">
        <v>31</v>
      </c>
      <c r="AX550" s="15" t="s">
        <v>81</v>
      </c>
      <c r="AY550" s="265" t="s">
        <v>147</v>
      </c>
    </row>
    <row r="551" s="12" customFormat="1" ht="22.8" customHeight="1">
      <c r="A551" s="12"/>
      <c r="B551" s="203"/>
      <c r="C551" s="204"/>
      <c r="D551" s="205" t="s">
        <v>72</v>
      </c>
      <c r="E551" s="217" t="s">
        <v>619</v>
      </c>
      <c r="F551" s="217" t="s">
        <v>620</v>
      </c>
      <c r="G551" s="204"/>
      <c r="H551" s="204"/>
      <c r="I551" s="207"/>
      <c r="J551" s="218">
        <f>BK551</f>
        <v>0</v>
      </c>
      <c r="K551" s="204"/>
      <c r="L551" s="209"/>
      <c r="M551" s="210"/>
      <c r="N551" s="211"/>
      <c r="O551" s="211"/>
      <c r="P551" s="212">
        <f>SUM(P552:P567)</f>
        <v>0</v>
      </c>
      <c r="Q551" s="211"/>
      <c r="R551" s="212">
        <f>SUM(R552:R567)</f>
        <v>0</v>
      </c>
      <c r="S551" s="211"/>
      <c r="T551" s="213">
        <f>SUM(T552:T567)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214" t="s">
        <v>83</v>
      </c>
      <c r="AT551" s="215" t="s">
        <v>72</v>
      </c>
      <c r="AU551" s="215" t="s">
        <v>81</v>
      </c>
      <c r="AY551" s="214" t="s">
        <v>147</v>
      </c>
      <c r="BK551" s="216">
        <f>SUM(BK552:BK567)</f>
        <v>0</v>
      </c>
    </row>
    <row r="552" s="2" customFormat="1" ht="24.15" customHeight="1">
      <c r="A552" s="38"/>
      <c r="B552" s="39"/>
      <c r="C552" s="219" t="s">
        <v>399</v>
      </c>
      <c r="D552" s="219" t="s">
        <v>150</v>
      </c>
      <c r="E552" s="220" t="s">
        <v>621</v>
      </c>
      <c r="F552" s="221" t="s">
        <v>622</v>
      </c>
      <c r="G552" s="222" t="s">
        <v>165</v>
      </c>
      <c r="H552" s="223">
        <v>142.41999999999999</v>
      </c>
      <c r="I552" s="224"/>
      <c r="J552" s="225">
        <f>ROUND(I552*H552,2)</f>
        <v>0</v>
      </c>
      <c r="K552" s="226"/>
      <c r="L552" s="44"/>
      <c r="M552" s="227" t="s">
        <v>1</v>
      </c>
      <c r="N552" s="228" t="s">
        <v>38</v>
      </c>
      <c r="O552" s="91"/>
      <c r="P552" s="229">
        <f>O552*H552</f>
        <v>0</v>
      </c>
      <c r="Q552" s="229">
        <v>0</v>
      </c>
      <c r="R552" s="229">
        <f>Q552*H552</f>
        <v>0</v>
      </c>
      <c r="S552" s="229">
        <v>0</v>
      </c>
      <c r="T552" s="230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31" t="s">
        <v>198</v>
      </c>
      <c r="AT552" s="231" t="s">
        <v>150</v>
      </c>
      <c r="AU552" s="231" t="s">
        <v>83</v>
      </c>
      <c r="AY552" s="17" t="s">
        <v>147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7" t="s">
        <v>81</v>
      </c>
      <c r="BK552" s="232">
        <f>ROUND(I552*H552,2)</f>
        <v>0</v>
      </c>
      <c r="BL552" s="17" t="s">
        <v>198</v>
      </c>
      <c r="BM552" s="231" t="s">
        <v>623</v>
      </c>
    </row>
    <row r="553" s="13" customFormat="1">
      <c r="A553" s="13"/>
      <c r="B553" s="233"/>
      <c r="C553" s="234"/>
      <c r="D553" s="235" t="s">
        <v>155</v>
      </c>
      <c r="E553" s="236" t="s">
        <v>1</v>
      </c>
      <c r="F553" s="237" t="s">
        <v>250</v>
      </c>
      <c r="G553" s="234"/>
      <c r="H553" s="236" t="s">
        <v>1</v>
      </c>
      <c r="I553" s="238"/>
      <c r="J553" s="234"/>
      <c r="K553" s="234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155</v>
      </c>
      <c r="AU553" s="243" t="s">
        <v>83</v>
      </c>
      <c r="AV553" s="13" t="s">
        <v>81</v>
      </c>
      <c r="AW553" s="13" t="s">
        <v>31</v>
      </c>
      <c r="AX553" s="13" t="s">
        <v>73</v>
      </c>
      <c r="AY553" s="243" t="s">
        <v>147</v>
      </c>
    </row>
    <row r="554" s="14" customFormat="1">
      <c r="A554" s="14"/>
      <c r="B554" s="244"/>
      <c r="C554" s="245"/>
      <c r="D554" s="235" t="s">
        <v>155</v>
      </c>
      <c r="E554" s="246" t="s">
        <v>1</v>
      </c>
      <c r="F554" s="247" t="s">
        <v>624</v>
      </c>
      <c r="G554" s="245"/>
      <c r="H554" s="248">
        <v>41.795000000000002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155</v>
      </c>
      <c r="AU554" s="254" t="s">
        <v>83</v>
      </c>
      <c r="AV554" s="14" t="s">
        <v>83</v>
      </c>
      <c r="AW554" s="14" t="s">
        <v>31</v>
      </c>
      <c r="AX554" s="14" t="s">
        <v>73</v>
      </c>
      <c r="AY554" s="254" t="s">
        <v>147</v>
      </c>
    </row>
    <row r="555" s="13" customFormat="1">
      <c r="A555" s="13"/>
      <c r="B555" s="233"/>
      <c r="C555" s="234"/>
      <c r="D555" s="235" t="s">
        <v>155</v>
      </c>
      <c r="E555" s="236" t="s">
        <v>1</v>
      </c>
      <c r="F555" s="237" t="s">
        <v>174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155</v>
      </c>
      <c r="AU555" s="243" t="s">
        <v>83</v>
      </c>
      <c r="AV555" s="13" t="s">
        <v>81</v>
      </c>
      <c r="AW555" s="13" t="s">
        <v>31</v>
      </c>
      <c r="AX555" s="13" t="s">
        <v>73</v>
      </c>
      <c r="AY555" s="243" t="s">
        <v>147</v>
      </c>
    </row>
    <row r="556" s="14" customFormat="1">
      <c r="A556" s="14"/>
      <c r="B556" s="244"/>
      <c r="C556" s="245"/>
      <c r="D556" s="235" t="s">
        <v>155</v>
      </c>
      <c r="E556" s="246" t="s">
        <v>1</v>
      </c>
      <c r="F556" s="247" t="s">
        <v>625</v>
      </c>
      <c r="G556" s="245"/>
      <c r="H556" s="248">
        <v>23.045000000000002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155</v>
      </c>
      <c r="AU556" s="254" t="s">
        <v>83</v>
      </c>
      <c r="AV556" s="14" t="s">
        <v>83</v>
      </c>
      <c r="AW556" s="14" t="s">
        <v>31</v>
      </c>
      <c r="AX556" s="14" t="s">
        <v>73</v>
      </c>
      <c r="AY556" s="254" t="s">
        <v>147</v>
      </c>
    </row>
    <row r="557" s="13" customFormat="1">
      <c r="A557" s="13"/>
      <c r="B557" s="233"/>
      <c r="C557" s="234"/>
      <c r="D557" s="235" t="s">
        <v>155</v>
      </c>
      <c r="E557" s="236" t="s">
        <v>1</v>
      </c>
      <c r="F557" s="237" t="s">
        <v>189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155</v>
      </c>
      <c r="AU557" s="243" t="s">
        <v>83</v>
      </c>
      <c r="AV557" s="13" t="s">
        <v>81</v>
      </c>
      <c r="AW557" s="13" t="s">
        <v>31</v>
      </c>
      <c r="AX557" s="13" t="s">
        <v>73</v>
      </c>
      <c r="AY557" s="243" t="s">
        <v>147</v>
      </c>
    </row>
    <row r="558" s="14" customFormat="1">
      <c r="A558" s="14"/>
      <c r="B558" s="244"/>
      <c r="C558" s="245"/>
      <c r="D558" s="235" t="s">
        <v>155</v>
      </c>
      <c r="E558" s="246" t="s">
        <v>1</v>
      </c>
      <c r="F558" s="247" t="s">
        <v>626</v>
      </c>
      <c r="G558" s="245"/>
      <c r="H558" s="248">
        <v>77.579999999999998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155</v>
      </c>
      <c r="AU558" s="254" t="s">
        <v>83</v>
      </c>
      <c r="AV558" s="14" t="s">
        <v>83</v>
      </c>
      <c r="AW558" s="14" t="s">
        <v>31</v>
      </c>
      <c r="AX558" s="14" t="s">
        <v>73</v>
      </c>
      <c r="AY558" s="254" t="s">
        <v>147</v>
      </c>
    </row>
    <row r="559" s="15" customFormat="1">
      <c r="A559" s="15"/>
      <c r="B559" s="255"/>
      <c r="C559" s="256"/>
      <c r="D559" s="235" t="s">
        <v>155</v>
      </c>
      <c r="E559" s="257" t="s">
        <v>1</v>
      </c>
      <c r="F559" s="258" t="s">
        <v>158</v>
      </c>
      <c r="G559" s="256"/>
      <c r="H559" s="259">
        <v>142.42000000000002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5" t="s">
        <v>155</v>
      </c>
      <c r="AU559" s="265" t="s">
        <v>83</v>
      </c>
      <c r="AV559" s="15" t="s">
        <v>154</v>
      </c>
      <c r="AW559" s="15" t="s">
        <v>31</v>
      </c>
      <c r="AX559" s="15" t="s">
        <v>81</v>
      </c>
      <c r="AY559" s="265" t="s">
        <v>147</v>
      </c>
    </row>
    <row r="560" s="2" customFormat="1" ht="24.15" customHeight="1">
      <c r="A560" s="38"/>
      <c r="B560" s="39"/>
      <c r="C560" s="219" t="s">
        <v>627</v>
      </c>
      <c r="D560" s="219" t="s">
        <v>150</v>
      </c>
      <c r="E560" s="220" t="s">
        <v>628</v>
      </c>
      <c r="F560" s="221" t="s">
        <v>629</v>
      </c>
      <c r="G560" s="222" t="s">
        <v>153</v>
      </c>
      <c r="H560" s="223">
        <v>218.06</v>
      </c>
      <c r="I560" s="224"/>
      <c r="J560" s="225">
        <f>ROUND(I560*H560,2)</f>
        <v>0</v>
      </c>
      <c r="K560" s="226"/>
      <c r="L560" s="44"/>
      <c r="M560" s="227" t="s">
        <v>1</v>
      </c>
      <c r="N560" s="228" t="s">
        <v>38</v>
      </c>
      <c r="O560" s="91"/>
      <c r="P560" s="229">
        <f>O560*H560</f>
        <v>0</v>
      </c>
      <c r="Q560" s="229">
        <v>0</v>
      </c>
      <c r="R560" s="229">
        <f>Q560*H560</f>
        <v>0</v>
      </c>
      <c r="S560" s="229">
        <v>0</v>
      </c>
      <c r="T560" s="230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31" t="s">
        <v>198</v>
      </c>
      <c r="AT560" s="231" t="s">
        <v>150</v>
      </c>
      <c r="AU560" s="231" t="s">
        <v>83</v>
      </c>
      <c r="AY560" s="17" t="s">
        <v>147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7" t="s">
        <v>81</v>
      </c>
      <c r="BK560" s="232">
        <f>ROUND(I560*H560,2)</f>
        <v>0</v>
      </c>
      <c r="BL560" s="17" t="s">
        <v>198</v>
      </c>
      <c r="BM560" s="231" t="s">
        <v>630</v>
      </c>
    </row>
    <row r="561" s="13" customFormat="1">
      <c r="A561" s="13"/>
      <c r="B561" s="233"/>
      <c r="C561" s="234"/>
      <c r="D561" s="235" t="s">
        <v>155</v>
      </c>
      <c r="E561" s="236" t="s">
        <v>1</v>
      </c>
      <c r="F561" s="237" t="s">
        <v>250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155</v>
      </c>
      <c r="AU561" s="243" t="s">
        <v>83</v>
      </c>
      <c r="AV561" s="13" t="s">
        <v>81</v>
      </c>
      <c r="AW561" s="13" t="s">
        <v>31</v>
      </c>
      <c r="AX561" s="13" t="s">
        <v>73</v>
      </c>
      <c r="AY561" s="243" t="s">
        <v>147</v>
      </c>
    </row>
    <row r="562" s="14" customFormat="1">
      <c r="A562" s="14"/>
      <c r="B562" s="244"/>
      <c r="C562" s="245"/>
      <c r="D562" s="235" t="s">
        <v>155</v>
      </c>
      <c r="E562" s="246" t="s">
        <v>1</v>
      </c>
      <c r="F562" s="247" t="s">
        <v>251</v>
      </c>
      <c r="G562" s="245"/>
      <c r="H562" s="248">
        <v>68.420000000000002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4" t="s">
        <v>155</v>
      </c>
      <c r="AU562" s="254" t="s">
        <v>83</v>
      </c>
      <c r="AV562" s="14" t="s">
        <v>83</v>
      </c>
      <c r="AW562" s="14" t="s">
        <v>31</v>
      </c>
      <c r="AX562" s="14" t="s">
        <v>73</v>
      </c>
      <c r="AY562" s="254" t="s">
        <v>147</v>
      </c>
    </row>
    <row r="563" s="13" customFormat="1">
      <c r="A563" s="13"/>
      <c r="B563" s="233"/>
      <c r="C563" s="234"/>
      <c r="D563" s="235" t="s">
        <v>155</v>
      </c>
      <c r="E563" s="236" t="s">
        <v>1</v>
      </c>
      <c r="F563" s="237" t="s">
        <v>174</v>
      </c>
      <c r="G563" s="234"/>
      <c r="H563" s="236" t="s">
        <v>1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155</v>
      </c>
      <c r="AU563" s="243" t="s">
        <v>83</v>
      </c>
      <c r="AV563" s="13" t="s">
        <v>81</v>
      </c>
      <c r="AW563" s="13" t="s">
        <v>31</v>
      </c>
      <c r="AX563" s="13" t="s">
        <v>73</v>
      </c>
      <c r="AY563" s="243" t="s">
        <v>147</v>
      </c>
    </row>
    <row r="564" s="14" customFormat="1">
      <c r="A564" s="14"/>
      <c r="B564" s="244"/>
      <c r="C564" s="245"/>
      <c r="D564" s="235" t="s">
        <v>155</v>
      </c>
      <c r="E564" s="246" t="s">
        <v>1</v>
      </c>
      <c r="F564" s="247" t="s">
        <v>252</v>
      </c>
      <c r="G564" s="245"/>
      <c r="H564" s="248">
        <v>40.840000000000003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155</v>
      </c>
      <c r="AU564" s="254" t="s">
        <v>83</v>
      </c>
      <c r="AV564" s="14" t="s">
        <v>83</v>
      </c>
      <c r="AW564" s="14" t="s">
        <v>31</v>
      </c>
      <c r="AX564" s="14" t="s">
        <v>73</v>
      </c>
      <c r="AY564" s="254" t="s">
        <v>147</v>
      </c>
    </row>
    <row r="565" s="13" customFormat="1">
      <c r="A565" s="13"/>
      <c r="B565" s="233"/>
      <c r="C565" s="234"/>
      <c r="D565" s="235" t="s">
        <v>155</v>
      </c>
      <c r="E565" s="236" t="s">
        <v>1</v>
      </c>
      <c r="F565" s="237" t="s">
        <v>189</v>
      </c>
      <c r="G565" s="234"/>
      <c r="H565" s="236" t="s">
        <v>1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155</v>
      </c>
      <c r="AU565" s="243" t="s">
        <v>83</v>
      </c>
      <c r="AV565" s="13" t="s">
        <v>81</v>
      </c>
      <c r="AW565" s="13" t="s">
        <v>31</v>
      </c>
      <c r="AX565" s="13" t="s">
        <v>73</v>
      </c>
      <c r="AY565" s="243" t="s">
        <v>147</v>
      </c>
    </row>
    <row r="566" s="14" customFormat="1">
      <c r="A566" s="14"/>
      <c r="B566" s="244"/>
      <c r="C566" s="245"/>
      <c r="D566" s="235" t="s">
        <v>155</v>
      </c>
      <c r="E566" s="246" t="s">
        <v>1</v>
      </c>
      <c r="F566" s="247" t="s">
        <v>269</v>
      </c>
      <c r="G566" s="245"/>
      <c r="H566" s="248">
        <v>108.8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155</v>
      </c>
      <c r="AU566" s="254" t="s">
        <v>83</v>
      </c>
      <c r="AV566" s="14" t="s">
        <v>83</v>
      </c>
      <c r="AW566" s="14" t="s">
        <v>31</v>
      </c>
      <c r="AX566" s="14" t="s">
        <v>73</v>
      </c>
      <c r="AY566" s="254" t="s">
        <v>147</v>
      </c>
    </row>
    <row r="567" s="15" customFormat="1">
      <c r="A567" s="15"/>
      <c r="B567" s="255"/>
      <c r="C567" s="256"/>
      <c r="D567" s="235" t="s">
        <v>155</v>
      </c>
      <c r="E567" s="257" t="s">
        <v>1</v>
      </c>
      <c r="F567" s="258" t="s">
        <v>158</v>
      </c>
      <c r="G567" s="256"/>
      <c r="H567" s="259">
        <v>218.06</v>
      </c>
      <c r="I567" s="260"/>
      <c r="J567" s="256"/>
      <c r="K567" s="256"/>
      <c r="L567" s="261"/>
      <c r="M567" s="262"/>
      <c r="N567" s="263"/>
      <c r="O567" s="263"/>
      <c r="P567" s="263"/>
      <c r="Q567" s="263"/>
      <c r="R567" s="263"/>
      <c r="S567" s="263"/>
      <c r="T567" s="264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5" t="s">
        <v>155</v>
      </c>
      <c r="AU567" s="265" t="s">
        <v>83</v>
      </c>
      <c r="AV567" s="15" t="s">
        <v>154</v>
      </c>
      <c r="AW567" s="15" t="s">
        <v>31</v>
      </c>
      <c r="AX567" s="15" t="s">
        <v>81</v>
      </c>
      <c r="AY567" s="265" t="s">
        <v>147</v>
      </c>
    </row>
    <row r="568" s="12" customFormat="1" ht="22.8" customHeight="1">
      <c r="A568" s="12"/>
      <c r="B568" s="203"/>
      <c r="C568" s="204"/>
      <c r="D568" s="205" t="s">
        <v>72</v>
      </c>
      <c r="E568" s="217" t="s">
        <v>631</v>
      </c>
      <c r="F568" s="217" t="s">
        <v>632</v>
      </c>
      <c r="G568" s="204"/>
      <c r="H568" s="204"/>
      <c r="I568" s="207"/>
      <c r="J568" s="218">
        <f>BK568</f>
        <v>0</v>
      </c>
      <c r="K568" s="204"/>
      <c r="L568" s="209"/>
      <c r="M568" s="210"/>
      <c r="N568" s="211"/>
      <c r="O568" s="211"/>
      <c r="P568" s="212">
        <f>SUM(P569:P654)</f>
        <v>0</v>
      </c>
      <c r="Q568" s="211"/>
      <c r="R568" s="212">
        <f>SUM(R569:R654)</f>
        <v>0</v>
      </c>
      <c r="S568" s="211"/>
      <c r="T568" s="213">
        <f>SUM(T569:T654)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14" t="s">
        <v>83</v>
      </c>
      <c r="AT568" s="215" t="s">
        <v>72</v>
      </c>
      <c r="AU568" s="215" t="s">
        <v>81</v>
      </c>
      <c r="AY568" s="214" t="s">
        <v>147</v>
      </c>
      <c r="BK568" s="216">
        <f>SUM(BK569:BK654)</f>
        <v>0</v>
      </c>
    </row>
    <row r="569" s="2" customFormat="1" ht="16.5" customHeight="1">
      <c r="A569" s="38"/>
      <c r="B569" s="39"/>
      <c r="C569" s="219" t="s">
        <v>402</v>
      </c>
      <c r="D569" s="219" t="s">
        <v>150</v>
      </c>
      <c r="E569" s="220" t="s">
        <v>633</v>
      </c>
      <c r="F569" s="221" t="s">
        <v>634</v>
      </c>
      <c r="G569" s="222" t="s">
        <v>153</v>
      </c>
      <c r="H569" s="223">
        <v>265.226</v>
      </c>
      <c r="I569" s="224"/>
      <c r="J569" s="225">
        <f>ROUND(I569*H569,2)</f>
        <v>0</v>
      </c>
      <c r="K569" s="226"/>
      <c r="L569" s="44"/>
      <c r="M569" s="227" t="s">
        <v>1</v>
      </c>
      <c r="N569" s="228" t="s">
        <v>38</v>
      </c>
      <c r="O569" s="91"/>
      <c r="P569" s="229">
        <f>O569*H569</f>
        <v>0</v>
      </c>
      <c r="Q569" s="229">
        <v>0</v>
      </c>
      <c r="R569" s="229">
        <f>Q569*H569</f>
        <v>0</v>
      </c>
      <c r="S569" s="229">
        <v>0</v>
      </c>
      <c r="T569" s="230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31" t="s">
        <v>198</v>
      </c>
      <c r="AT569" s="231" t="s">
        <v>150</v>
      </c>
      <c r="AU569" s="231" t="s">
        <v>83</v>
      </c>
      <c r="AY569" s="17" t="s">
        <v>147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7" t="s">
        <v>81</v>
      </c>
      <c r="BK569" s="232">
        <f>ROUND(I569*H569,2)</f>
        <v>0</v>
      </c>
      <c r="BL569" s="17" t="s">
        <v>198</v>
      </c>
      <c r="BM569" s="231" t="s">
        <v>635</v>
      </c>
    </row>
    <row r="570" s="13" customFormat="1">
      <c r="A570" s="13"/>
      <c r="B570" s="233"/>
      <c r="C570" s="234"/>
      <c r="D570" s="235" t="s">
        <v>155</v>
      </c>
      <c r="E570" s="236" t="s">
        <v>1</v>
      </c>
      <c r="F570" s="237" t="s">
        <v>250</v>
      </c>
      <c r="G570" s="234"/>
      <c r="H570" s="236" t="s">
        <v>1</v>
      </c>
      <c r="I570" s="238"/>
      <c r="J570" s="234"/>
      <c r="K570" s="234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155</v>
      </c>
      <c r="AU570" s="243" t="s">
        <v>83</v>
      </c>
      <c r="AV570" s="13" t="s">
        <v>81</v>
      </c>
      <c r="AW570" s="13" t="s">
        <v>31</v>
      </c>
      <c r="AX570" s="13" t="s">
        <v>73</v>
      </c>
      <c r="AY570" s="243" t="s">
        <v>147</v>
      </c>
    </row>
    <row r="571" s="14" customFormat="1">
      <c r="A571" s="14"/>
      <c r="B571" s="244"/>
      <c r="C571" s="245"/>
      <c r="D571" s="235" t="s">
        <v>155</v>
      </c>
      <c r="E571" s="246" t="s">
        <v>1</v>
      </c>
      <c r="F571" s="247" t="s">
        <v>251</v>
      </c>
      <c r="G571" s="245"/>
      <c r="H571" s="248">
        <v>68.420000000000002</v>
      </c>
      <c r="I571" s="249"/>
      <c r="J571" s="245"/>
      <c r="K571" s="245"/>
      <c r="L571" s="250"/>
      <c r="M571" s="251"/>
      <c r="N571" s="252"/>
      <c r="O571" s="252"/>
      <c r="P571" s="252"/>
      <c r="Q571" s="252"/>
      <c r="R571" s="252"/>
      <c r="S571" s="252"/>
      <c r="T571" s="25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4" t="s">
        <v>155</v>
      </c>
      <c r="AU571" s="254" t="s">
        <v>83</v>
      </c>
      <c r="AV571" s="14" t="s">
        <v>83</v>
      </c>
      <c r="AW571" s="14" t="s">
        <v>31</v>
      </c>
      <c r="AX571" s="14" t="s">
        <v>73</v>
      </c>
      <c r="AY571" s="254" t="s">
        <v>147</v>
      </c>
    </row>
    <row r="572" s="13" customFormat="1">
      <c r="A572" s="13"/>
      <c r="B572" s="233"/>
      <c r="C572" s="234"/>
      <c r="D572" s="235" t="s">
        <v>155</v>
      </c>
      <c r="E572" s="236" t="s">
        <v>1</v>
      </c>
      <c r="F572" s="237" t="s">
        <v>174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155</v>
      </c>
      <c r="AU572" s="243" t="s">
        <v>83</v>
      </c>
      <c r="AV572" s="13" t="s">
        <v>81</v>
      </c>
      <c r="AW572" s="13" t="s">
        <v>31</v>
      </c>
      <c r="AX572" s="13" t="s">
        <v>73</v>
      </c>
      <c r="AY572" s="243" t="s">
        <v>147</v>
      </c>
    </row>
    <row r="573" s="14" customFormat="1">
      <c r="A573" s="14"/>
      <c r="B573" s="244"/>
      <c r="C573" s="245"/>
      <c r="D573" s="235" t="s">
        <v>155</v>
      </c>
      <c r="E573" s="246" t="s">
        <v>1</v>
      </c>
      <c r="F573" s="247" t="s">
        <v>252</v>
      </c>
      <c r="G573" s="245"/>
      <c r="H573" s="248">
        <v>40.840000000000003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155</v>
      </c>
      <c r="AU573" s="254" t="s">
        <v>83</v>
      </c>
      <c r="AV573" s="14" t="s">
        <v>83</v>
      </c>
      <c r="AW573" s="14" t="s">
        <v>31</v>
      </c>
      <c r="AX573" s="14" t="s">
        <v>73</v>
      </c>
      <c r="AY573" s="254" t="s">
        <v>147</v>
      </c>
    </row>
    <row r="574" s="13" customFormat="1">
      <c r="A574" s="13"/>
      <c r="B574" s="233"/>
      <c r="C574" s="234"/>
      <c r="D574" s="235" t="s">
        <v>155</v>
      </c>
      <c r="E574" s="236" t="s">
        <v>1</v>
      </c>
      <c r="F574" s="237" t="s">
        <v>636</v>
      </c>
      <c r="G574" s="234"/>
      <c r="H574" s="236" t="s">
        <v>1</v>
      </c>
      <c r="I574" s="238"/>
      <c r="J574" s="234"/>
      <c r="K574" s="234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155</v>
      </c>
      <c r="AU574" s="243" t="s">
        <v>83</v>
      </c>
      <c r="AV574" s="13" t="s">
        <v>81</v>
      </c>
      <c r="AW574" s="13" t="s">
        <v>31</v>
      </c>
      <c r="AX574" s="13" t="s">
        <v>73</v>
      </c>
      <c r="AY574" s="243" t="s">
        <v>147</v>
      </c>
    </row>
    <row r="575" s="14" customFormat="1">
      <c r="A575" s="14"/>
      <c r="B575" s="244"/>
      <c r="C575" s="245"/>
      <c r="D575" s="235" t="s">
        <v>155</v>
      </c>
      <c r="E575" s="246" t="s">
        <v>1</v>
      </c>
      <c r="F575" s="247" t="s">
        <v>637</v>
      </c>
      <c r="G575" s="245"/>
      <c r="H575" s="248">
        <v>6.4354999999999993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155</v>
      </c>
      <c r="AU575" s="254" t="s">
        <v>83</v>
      </c>
      <c r="AV575" s="14" t="s">
        <v>83</v>
      </c>
      <c r="AW575" s="14" t="s">
        <v>31</v>
      </c>
      <c r="AX575" s="14" t="s">
        <v>73</v>
      </c>
      <c r="AY575" s="254" t="s">
        <v>147</v>
      </c>
    </row>
    <row r="576" s="13" customFormat="1">
      <c r="A576" s="13"/>
      <c r="B576" s="233"/>
      <c r="C576" s="234"/>
      <c r="D576" s="235" t="s">
        <v>155</v>
      </c>
      <c r="E576" s="236" t="s">
        <v>1</v>
      </c>
      <c r="F576" s="237" t="s">
        <v>156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155</v>
      </c>
      <c r="AU576" s="243" t="s">
        <v>83</v>
      </c>
      <c r="AV576" s="13" t="s">
        <v>81</v>
      </c>
      <c r="AW576" s="13" t="s">
        <v>31</v>
      </c>
      <c r="AX576" s="13" t="s">
        <v>73</v>
      </c>
      <c r="AY576" s="243" t="s">
        <v>147</v>
      </c>
    </row>
    <row r="577" s="14" customFormat="1">
      <c r="A577" s="14"/>
      <c r="B577" s="244"/>
      <c r="C577" s="245"/>
      <c r="D577" s="235" t="s">
        <v>155</v>
      </c>
      <c r="E577" s="246" t="s">
        <v>1</v>
      </c>
      <c r="F577" s="247" t="s">
        <v>638</v>
      </c>
      <c r="G577" s="245"/>
      <c r="H577" s="248">
        <v>149.53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155</v>
      </c>
      <c r="AU577" s="254" t="s">
        <v>83</v>
      </c>
      <c r="AV577" s="14" t="s">
        <v>83</v>
      </c>
      <c r="AW577" s="14" t="s">
        <v>31</v>
      </c>
      <c r="AX577" s="14" t="s">
        <v>73</v>
      </c>
      <c r="AY577" s="254" t="s">
        <v>147</v>
      </c>
    </row>
    <row r="578" s="15" customFormat="1">
      <c r="A578" s="15"/>
      <c r="B578" s="255"/>
      <c r="C578" s="256"/>
      <c r="D578" s="235" t="s">
        <v>155</v>
      </c>
      <c r="E578" s="257" t="s">
        <v>1</v>
      </c>
      <c r="F578" s="258" t="s">
        <v>158</v>
      </c>
      <c r="G578" s="256"/>
      <c r="H578" s="259">
        <v>265.22550000000001</v>
      </c>
      <c r="I578" s="260"/>
      <c r="J578" s="256"/>
      <c r="K578" s="256"/>
      <c r="L578" s="261"/>
      <c r="M578" s="262"/>
      <c r="N578" s="263"/>
      <c r="O578" s="263"/>
      <c r="P578" s="263"/>
      <c r="Q578" s="263"/>
      <c r="R578" s="263"/>
      <c r="S578" s="263"/>
      <c r="T578" s="264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5" t="s">
        <v>155</v>
      </c>
      <c r="AU578" s="265" t="s">
        <v>83</v>
      </c>
      <c r="AV578" s="15" t="s">
        <v>154</v>
      </c>
      <c r="AW578" s="15" t="s">
        <v>31</v>
      </c>
      <c r="AX578" s="15" t="s">
        <v>81</v>
      </c>
      <c r="AY578" s="265" t="s">
        <v>147</v>
      </c>
    </row>
    <row r="579" s="2" customFormat="1" ht="24.15" customHeight="1">
      <c r="A579" s="38"/>
      <c r="B579" s="39"/>
      <c r="C579" s="219" t="s">
        <v>639</v>
      </c>
      <c r="D579" s="219" t="s">
        <v>150</v>
      </c>
      <c r="E579" s="220" t="s">
        <v>640</v>
      </c>
      <c r="F579" s="221" t="s">
        <v>641</v>
      </c>
      <c r="G579" s="222" t="s">
        <v>153</v>
      </c>
      <c r="H579" s="223">
        <v>265.226</v>
      </c>
      <c r="I579" s="224"/>
      <c r="J579" s="225">
        <f>ROUND(I579*H579,2)</f>
        <v>0</v>
      </c>
      <c r="K579" s="226"/>
      <c r="L579" s="44"/>
      <c r="M579" s="227" t="s">
        <v>1</v>
      </c>
      <c r="N579" s="228" t="s">
        <v>38</v>
      </c>
      <c r="O579" s="91"/>
      <c r="P579" s="229">
        <f>O579*H579</f>
        <v>0</v>
      </c>
      <c r="Q579" s="229">
        <v>0</v>
      </c>
      <c r="R579" s="229">
        <f>Q579*H579</f>
        <v>0</v>
      </c>
      <c r="S579" s="229">
        <v>0</v>
      </c>
      <c r="T579" s="230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31" t="s">
        <v>198</v>
      </c>
      <c r="AT579" s="231" t="s">
        <v>150</v>
      </c>
      <c r="AU579" s="231" t="s">
        <v>83</v>
      </c>
      <c r="AY579" s="17" t="s">
        <v>147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7" t="s">
        <v>81</v>
      </c>
      <c r="BK579" s="232">
        <f>ROUND(I579*H579,2)</f>
        <v>0</v>
      </c>
      <c r="BL579" s="17" t="s">
        <v>198</v>
      </c>
      <c r="BM579" s="231" t="s">
        <v>642</v>
      </c>
    </row>
    <row r="580" s="2" customFormat="1" ht="24.15" customHeight="1">
      <c r="A580" s="38"/>
      <c r="B580" s="39"/>
      <c r="C580" s="219" t="s">
        <v>406</v>
      </c>
      <c r="D580" s="219" t="s">
        <v>150</v>
      </c>
      <c r="E580" s="220" t="s">
        <v>643</v>
      </c>
      <c r="F580" s="221" t="s">
        <v>644</v>
      </c>
      <c r="G580" s="222" t="s">
        <v>153</v>
      </c>
      <c r="H580" s="223">
        <v>47.165999999999997</v>
      </c>
      <c r="I580" s="224"/>
      <c r="J580" s="225">
        <f>ROUND(I580*H580,2)</f>
        <v>0</v>
      </c>
      <c r="K580" s="226"/>
      <c r="L580" s="44"/>
      <c r="M580" s="227" t="s">
        <v>1</v>
      </c>
      <c r="N580" s="228" t="s">
        <v>38</v>
      </c>
      <c r="O580" s="91"/>
      <c r="P580" s="229">
        <f>O580*H580</f>
        <v>0</v>
      </c>
      <c r="Q580" s="229">
        <v>0</v>
      </c>
      <c r="R580" s="229">
        <f>Q580*H580</f>
        <v>0</v>
      </c>
      <c r="S580" s="229">
        <v>0</v>
      </c>
      <c r="T580" s="230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31" t="s">
        <v>198</v>
      </c>
      <c r="AT580" s="231" t="s">
        <v>150</v>
      </c>
      <c r="AU580" s="231" t="s">
        <v>83</v>
      </c>
      <c r="AY580" s="17" t="s">
        <v>147</v>
      </c>
      <c r="BE580" s="232">
        <f>IF(N580="základní",J580,0)</f>
        <v>0</v>
      </c>
      <c r="BF580" s="232">
        <f>IF(N580="snížená",J580,0)</f>
        <v>0</v>
      </c>
      <c r="BG580" s="232">
        <f>IF(N580="zákl. přenesená",J580,0)</f>
        <v>0</v>
      </c>
      <c r="BH580" s="232">
        <f>IF(N580="sníž. přenesená",J580,0)</f>
        <v>0</v>
      </c>
      <c r="BI580" s="232">
        <f>IF(N580="nulová",J580,0)</f>
        <v>0</v>
      </c>
      <c r="BJ580" s="17" t="s">
        <v>81</v>
      </c>
      <c r="BK580" s="232">
        <f>ROUND(I580*H580,2)</f>
        <v>0</v>
      </c>
      <c r="BL580" s="17" t="s">
        <v>198</v>
      </c>
      <c r="BM580" s="231" t="s">
        <v>645</v>
      </c>
    </row>
    <row r="581" s="13" customFormat="1">
      <c r="A581" s="13"/>
      <c r="B581" s="233"/>
      <c r="C581" s="234"/>
      <c r="D581" s="235" t="s">
        <v>155</v>
      </c>
      <c r="E581" s="236" t="s">
        <v>1</v>
      </c>
      <c r="F581" s="237" t="s">
        <v>636</v>
      </c>
      <c r="G581" s="234"/>
      <c r="H581" s="236" t="s">
        <v>1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155</v>
      </c>
      <c r="AU581" s="243" t="s">
        <v>83</v>
      </c>
      <c r="AV581" s="13" t="s">
        <v>81</v>
      </c>
      <c r="AW581" s="13" t="s">
        <v>31</v>
      </c>
      <c r="AX581" s="13" t="s">
        <v>73</v>
      </c>
      <c r="AY581" s="243" t="s">
        <v>147</v>
      </c>
    </row>
    <row r="582" s="14" customFormat="1">
      <c r="A582" s="14"/>
      <c r="B582" s="244"/>
      <c r="C582" s="245"/>
      <c r="D582" s="235" t="s">
        <v>155</v>
      </c>
      <c r="E582" s="246" t="s">
        <v>1</v>
      </c>
      <c r="F582" s="247" t="s">
        <v>637</v>
      </c>
      <c r="G582" s="245"/>
      <c r="H582" s="248">
        <v>6.4354999999999993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155</v>
      </c>
      <c r="AU582" s="254" t="s">
        <v>83</v>
      </c>
      <c r="AV582" s="14" t="s">
        <v>83</v>
      </c>
      <c r="AW582" s="14" t="s">
        <v>31</v>
      </c>
      <c r="AX582" s="14" t="s">
        <v>73</v>
      </c>
      <c r="AY582" s="254" t="s">
        <v>147</v>
      </c>
    </row>
    <row r="583" s="13" customFormat="1">
      <c r="A583" s="13"/>
      <c r="B583" s="233"/>
      <c r="C583" s="234"/>
      <c r="D583" s="235" t="s">
        <v>155</v>
      </c>
      <c r="E583" s="236" t="s">
        <v>1</v>
      </c>
      <c r="F583" s="237" t="s">
        <v>533</v>
      </c>
      <c r="G583" s="234"/>
      <c r="H583" s="236" t="s">
        <v>1</v>
      </c>
      <c r="I583" s="238"/>
      <c r="J583" s="234"/>
      <c r="K583" s="234"/>
      <c r="L583" s="239"/>
      <c r="M583" s="240"/>
      <c r="N583" s="241"/>
      <c r="O583" s="241"/>
      <c r="P583" s="241"/>
      <c r="Q583" s="241"/>
      <c r="R583" s="241"/>
      <c r="S583" s="241"/>
      <c r="T583" s="242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3" t="s">
        <v>155</v>
      </c>
      <c r="AU583" s="243" t="s">
        <v>83</v>
      </c>
      <c r="AV583" s="13" t="s">
        <v>81</v>
      </c>
      <c r="AW583" s="13" t="s">
        <v>31</v>
      </c>
      <c r="AX583" s="13" t="s">
        <v>73</v>
      </c>
      <c r="AY583" s="243" t="s">
        <v>147</v>
      </c>
    </row>
    <row r="584" s="14" customFormat="1">
      <c r="A584" s="14"/>
      <c r="B584" s="244"/>
      <c r="C584" s="245"/>
      <c r="D584" s="235" t="s">
        <v>155</v>
      </c>
      <c r="E584" s="246" t="s">
        <v>1</v>
      </c>
      <c r="F584" s="247" t="s">
        <v>646</v>
      </c>
      <c r="G584" s="245"/>
      <c r="H584" s="248">
        <v>40.729999999999997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4" t="s">
        <v>155</v>
      </c>
      <c r="AU584" s="254" t="s">
        <v>83</v>
      </c>
      <c r="AV584" s="14" t="s">
        <v>83</v>
      </c>
      <c r="AW584" s="14" t="s">
        <v>31</v>
      </c>
      <c r="AX584" s="14" t="s">
        <v>73</v>
      </c>
      <c r="AY584" s="254" t="s">
        <v>147</v>
      </c>
    </row>
    <row r="585" s="15" customFormat="1">
      <c r="A585" s="15"/>
      <c r="B585" s="255"/>
      <c r="C585" s="256"/>
      <c r="D585" s="235" t="s">
        <v>155</v>
      </c>
      <c r="E585" s="257" t="s">
        <v>1</v>
      </c>
      <c r="F585" s="258" t="s">
        <v>158</v>
      </c>
      <c r="G585" s="256"/>
      <c r="H585" s="259">
        <v>47.165499999999994</v>
      </c>
      <c r="I585" s="260"/>
      <c r="J585" s="256"/>
      <c r="K585" s="256"/>
      <c r="L585" s="261"/>
      <c r="M585" s="262"/>
      <c r="N585" s="263"/>
      <c r="O585" s="263"/>
      <c r="P585" s="263"/>
      <c r="Q585" s="263"/>
      <c r="R585" s="263"/>
      <c r="S585" s="263"/>
      <c r="T585" s="264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65" t="s">
        <v>155</v>
      </c>
      <c r="AU585" s="265" t="s">
        <v>83</v>
      </c>
      <c r="AV585" s="15" t="s">
        <v>154</v>
      </c>
      <c r="AW585" s="15" t="s">
        <v>31</v>
      </c>
      <c r="AX585" s="15" t="s">
        <v>81</v>
      </c>
      <c r="AY585" s="265" t="s">
        <v>147</v>
      </c>
    </row>
    <row r="586" s="2" customFormat="1" ht="16.5" customHeight="1">
      <c r="A586" s="38"/>
      <c r="B586" s="39"/>
      <c r="C586" s="219" t="s">
        <v>647</v>
      </c>
      <c r="D586" s="219" t="s">
        <v>150</v>
      </c>
      <c r="E586" s="220" t="s">
        <v>648</v>
      </c>
      <c r="F586" s="221" t="s">
        <v>649</v>
      </c>
      <c r="G586" s="222" t="s">
        <v>153</v>
      </c>
      <c r="H586" s="223">
        <v>265.226</v>
      </c>
      <c r="I586" s="224"/>
      <c r="J586" s="225">
        <f>ROUND(I586*H586,2)</f>
        <v>0</v>
      </c>
      <c r="K586" s="226"/>
      <c r="L586" s="44"/>
      <c r="M586" s="227" t="s">
        <v>1</v>
      </c>
      <c r="N586" s="228" t="s">
        <v>38</v>
      </c>
      <c r="O586" s="91"/>
      <c r="P586" s="229">
        <f>O586*H586</f>
        <v>0</v>
      </c>
      <c r="Q586" s="229">
        <v>0</v>
      </c>
      <c r="R586" s="229">
        <f>Q586*H586</f>
        <v>0</v>
      </c>
      <c r="S586" s="229">
        <v>0</v>
      </c>
      <c r="T586" s="230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1" t="s">
        <v>198</v>
      </c>
      <c r="AT586" s="231" t="s">
        <v>150</v>
      </c>
      <c r="AU586" s="231" t="s">
        <v>83</v>
      </c>
      <c r="AY586" s="17" t="s">
        <v>147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7" t="s">
        <v>81</v>
      </c>
      <c r="BK586" s="232">
        <f>ROUND(I586*H586,2)</f>
        <v>0</v>
      </c>
      <c r="BL586" s="17" t="s">
        <v>198</v>
      </c>
      <c r="BM586" s="231" t="s">
        <v>650</v>
      </c>
    </row>
    <row r="587" s="2" customFormat="1" ht="24.15" customHeight="1">
      <c r="A587" s="38"/>
      <c r="B587" s="39"/>
      <c r="C587" s="266" t="s">
        <v>412</v>
      </c>
      <c r="D587" s="266" t="s">
        <v>219</v>
      </c>
      <c r="E587" s="267" t="s">
        <v>651</v>
      </c>
      <c r="F587" s="268" t="s">
        <v>652</v>
      </c>
      <c r="G587" s="269" t="s">
        <v>153</v>
      </c>
      <c r="H587" s="270">
        <v>291.74900000000002</v>
      </c>
      <c r="I587" s="271"/>
      <c r="J587" s="272">
        <f>ROUND(I587*H587,2)</f>
        <v>0</v>
      </c>
      <c r="K587" s="273"/>
      <c r="L587" s="274"/>
      <c r="M587" s="275" t="s">
        <v>1</v>
      </c>
      <c r="N587" s="276" t="s">
        <v>38</v>
      </c>
      <c r="O587" s="91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1" t="s">
        <v>234</v>
      </c>
      <c r="AT587" s="231" t="s">
        <v>219</v>
      </c>
      <c r="AU587" s="231" t="s">
        <v>83</v>
      </c>
      <c r="AY587" s="17" t="s">
        <v>147</v>
      </c>
      <c r="BE587" s="232">
        <f>IF(N587="základní",J587,0)</f>
        <v>0</v>
      </c>
      <c r="BF587" s="232">
        <f>IF(N587="snížená",J587,0)</f>
        <v>0</v>
      </c>
      <c r="BG587" s="232">
        <f>IF(N587="zákl. přenesená",J587,0)</f>
        <v>0</v>
      </c>
      <c r="BH587" s="232">
        <f>IF(N587="sníž. přenesená",J587,0)</f>
        <v>0</v>
      </c>
      <c r="BI587" s="232">
        <f>IF(N587="nulová",J587,0)</f>
        <v>0</v>
      </c>
      <c r="BJ587" s="17" t="s">
        <v>81</v>
      </c>
      <c r="BK587" s="232">
        <f>ROUND(I587*H587,2)</f>
        <v>0</v>
      </c>
      <c r="BL587" s="17" t="s">
        <v>198</v>
      </c>
      <c r="BM587" s="231" t="s">
        <v>653</v>
      </c>
    </row>
    <row r="588" s="14" customFormat="1">
      <c r="A588" s="14"/>
      <c r="B588" s="244"/>
      <c r="C588" s="245"/>
      <c r="D588" s="235" t="s">
        <v>155</v>
      </c>
      <c r="E588" s="246" t="s">
        <v>1</v>
      </c>
      <c r="F588" s="247" t="s">
        <v>654</v>
      </c>
      <c r="G588" s="245"/>
      <c r="H588" s="248">
        <v>291.74860000000001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155</v>
      </c>
      <c r="AU588" s="254" t="s">
        <v>83</v>
      </c>
      <c r="AV588" s="14" t="s">
        <v>83</v>
      </c>
      <c r="AW588" s="14" t="s">
        <v>31</v>
      </c>
      <c r="AX588" s="14" t="s">
        <v>73</v>
      </c>
      <c r="AY588" s="254" t="s">
        <v>147</v>
      </c>
    </row>
    <row r="589" s="15" customFormat="1">
      <c r="A589" s="15"/>
      <c r="B589" s="255"/>
      <c r="C589" s="256"/>
      <c r="D589" s="235" t="s">
        <v>155</v>
      </c>
      <c r="E589" s="257" t="s">
        <v>1</v>
      </c>
      <c r="F589" s="258" t="s">
        <v>158</v>
      </c>
      <c r="G589" s="256"/>
      <c r="H589" s="259">
        <v>291.74860000000001</v>
      </c>
      <c r="I589" s="260"/>
      <c r="J589" s="256"/>
      <c r="K589" s="256"/>
      <c r="L589" s="261"/>
      <c r="M589" s="262"/>
      <c r="N589" s="263"/>
      <c r="O589" s="263"/>
      <c r="P589" s="263"/>
      <c r="Q589" s="263"/>
      <c r="R589" s="263"/>
      <c r="S589" s="263"/>
      <c r="T589" s="26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5" t="s">
        <v>155</v>
      </c>
      <c r="AU589" s="265" t="s">
        <v>83</v>
      </c>
      <c r="AV589" s="15" t="s">
        <v>154</v>
      </c>
      <c r="AW589" s="15" t="s">
        <v>31</v>
      </c>
      <c r="AX589" s="15" t="s">
        <v>81</v>
      </c>
      <c r="AY589" s="265" t="s">
        <v>147</v>
      </c>
    </row>
    <row r="590" s="2" customFormat="1" ht="24.15" customHeight="1">
      <c r="A590" s="38"/>
      <c r="B590" s="39"/>
      <c r="C590" s="219" t="s">
        <v>655</v>
      </c>
      <c r="D590" s="219" t="s">
        <v>150</v>
      </c>
      <c r="E590" s="220" t="s">
        <v>656</v>
      </c>
      <c r="F590" s="221" t="s">
        <v>657</v>
      </c>
      <c r="G590" s="222" t="s">
        <v>165</v>
      </c>
      <c r="H590" s="223">
        <v>35.039999999999999</v>
      </c>
      <c r="I590" s="224"/>
      <c r="J590" s="225">
        <f>ROUND(I590*H590,2)</f>
        <v>0</v>
      </c>
      <c r="K590" s="226"/>
      <c r="L590" s="44"/>
      <c r="M590" s="227" t="s">
        <v>1</v>
      </c>
      <c r="N590" s="228" t="s">
        <v>38</v>
      </c>
      <c r="O590" s="91"/>
      <c r="P590" s="229">
        <f>O590*H590</f>
        <v>0</v>
      </c>
      <c r="Q590" s="229">
        <v>0</v>
      </c>
      <c r="R590" s="229">
        <f>Q590*H590</f>
        <v>0</v>
      </c>
      <c r="S590" s="229">
        <v>0</v>
      </c>
      <c r="T590" s="230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31" t="s">
        <v>198</v>
      </c>
      <c r="AT590" s="231" t="s">
        <v>150</v>
      </c>
      <c r="AU590" s="231" t="s">
        <v>83</v>
      </c>
      <c r="AY590" s="17" t="s">
        <v>147</v>
      </c>
      <c r="BE590" s="232">
        <f>IF(N590="základní",J590,0)</f>
        <v>0</v>
      </c>
      <c r="BF590" s="232">
        <f>IF(N590="snížená",J590,0)</f>
        <v>0</v>
      </c>
      <c r="BG590" s="232">
        <f>IF(N590="zákl. přenesená",J590,0)</f>
        <v>0</v>
      </c>
      <c r="BH590" s="232">
        <f>IF(N590="sníž. přenesená",J590,0)</f>
        <v>0</v>
      </c>
      <c r="BI590" s="232">
        <f>IF(N590="nulová",J590,0)</f>
        <v>0</v>
      </c>
      <c r="BJ590" s="17" t="s">
        <v>81</v>
      </c>
      <c r="BK590" s="232">
        <f>ROUND(I590*H590,2)</f>
        <v>0</v>
      </c>
      <c r="BL590" s="17" t="s">
        <v>198</v>
      </c>
      <c r="BM590" s="231" t="s">
        <v>658</v>
      </c>
    </row>
    <row r="591" s="13" customFormat="1">
      <c r="A591" s="13"/>
      <c r="B591" s="233"/>
      <c r="C591" s="234"/>
      <c r="D591" s="235" t="s">
        <v>155</v>
      </c>
      <c r="E591" s="236" t="s">
        <v>1</v>
      </c>
      <c r="F591" s="237" t="s">
        <v>515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155</v>
      </c>
      <c r="AU591" s="243" t="s">
        <v>83</v>
      </c>
      <c r="AV591" s="13" t="s">
        <v>81</v>
      </c>
      <c r="AW591" s="13" t="s">
        <v>31</v>
      </c>
      <c r="AX591" s="13" t="s">
        <v>73</v>
      </c>
      <c r="AY591" s="243" t="s">
        <v>147</v>
      </c>
    </row>
    <row r="592" s="14" customFormat="1">
      <c r="A592" s="14"/>
      <c r="B592" s="244"/>
      <c r="C592" s="245"/>
      <c r="D592" s="235" t="s">
        <v>155</v>
      </c>
      <c r="E592" s="246" t="s">
        <v>1</v>
      </c>
      <c r="F592" s="247" t="s">
        <v>659</v>
      </c>
      <c r="G592" s="245"/>
      <c r="H592" s="248">
        <v>35.039999999999999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155</v>
      </c>
      <c r="AU592" s="254" t="s">
        <v>83</v>
      </c>
      <c r="AV592" s="14" t="s">
        <v>83</v>
      </c>
      <c r="AW592" s="14" t="s">
        <v>31</v>
      </c>
      <c r="AX592" s="14" t="s">
        <v>73</v>
      </c>
      <c r="AY592" s="254" t="s">
        <v>147</v>
      </c>
    </row>
    <row r="593" s="15" customFormat="1">
      <c r="A593" s="15"/>
      <c r="B593" s="255"/>
      <c r="C593" s="256"/>
      <c r="D593" s="235" t="s">
        <v>155</v>
      </c>
      <c r="E593" s="257" t="s">
        <v>1</v>
      </c>
      <c r="F593" s="258" t="s">
        <v>158</v>
      </c>
      <c r="G593" s="256"/>
      <c r="H593" s="259">
        <v>35.039999999999999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155</v>
      </c>
      <c r="AU593" s="265" t="s">
        <v>83</v>
      </c>
      <c r="AV593" s="15" t="s">
        <v>154</v>
      </c>
      <c r="AW593" s="15" t="s">
        <v>31</v>
      </c>
      <c r="AX593" s="15" t="s">
        <v>81</v>
      </c>
      <c r="AY593" s="265" t="s">
        <v>147</v>
      </c>
    </row>
    <row r="594" s="2" customFormat="1" ht="21.75" customHeight="1">
      <c r="A594" s="38"/>
      <c r="B594" s="39"/>
      <c r="C594" s="219" t="s">
        <v>416</v>
      </c>
      <c r="D594" s="219" t="s">
        <v>150</v>
      </c>
      <c r="E594" s="220" t="s">
        <v>660</v>
      </c>
      <c r="F594" s="221" t="s">
        <v>661</v>
      </c>
      <c r="G594" s="222" t="s">
        <v>165</v>
      </c>
      <c r="H594" s="223">
        <v>35.039999999999999</v>
      </c>
      <c r="I594" s="224"/>
      <c r="J594" s="225">
        <f>ROUND(I594*H594,2)</f>
        <v>0</v>
      </c>
      <c r="K594" s="226"/>
      <c r="L594" s="44"/>
      <c r="M594" s="227" t="s">
        <v>1</v>
      </c>
      <c r="N594" s="228" t="s">
        <v>38</v>
      </c>
      <c r="O594" s="91"/>
      <c r="P594" s="229">
        <f>O594*H594</f>
        <v>0</v>
      </c>
      <c r="Q594" s="229">
        <v>0</v>
      </c>
      <c r="R594" s="229">
        <f>Q594*H594</f>
        <v>0</v>
      </c>
      <c r="S594" s="229">
        <v>0</v>
      </c>
      <c r="T594" s="230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31" t="s">
        <v>198</v>
      </c>
      <c r="AT594" s="231" t="s">
        <v>150</v>
      </c>
      <c r="AU594" s="231" t="s">
        <v>83</v>
      </c>
      <c r="AY594" s="17" t="s">
        <v>147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7" t="s">
        <v>81</v>
      </c>
      <c r="BK594" s="232">
        <f>ROUND(I594*H594,2)</f>
        <v>0</v>
      </c>
      <c r="BL594" s="17" t="s">
        <v>198</v>
      </c>
      <c r="BM594" s="231" t="s">
        <v>662</v>
      </c>
    </row>
    <row r="595" s="2" customFormat="1" ht="24.15" customHeight="1">
      <c r="A595" s="38"/>
      <c r="B595" s="39"/>
      <c r="C595" s="219" t="s">
        <v>663</v>
      </c>
      <c r="D595" s="219" t="s">
        <v>150</v>
      </c>
      <c r="E595" s="220" t="s">
        <v>664</v>
      </c>
      <c r="F595" s="221" t="s">
        <v>665</v>
      </c>
      <c r="G595" s="222" t="s">
        <v>165</v>
      </c>
      <c r="H595" s="223">
        <v>35.039999999999999</v>
      </c>
      <c r="I595" s="224"/>
      <c r="J595" s="225">
        <f>ROUND(I595*H595,2)</f>
        <v>0</v>
      </c>
      <c r="K595" s="226"/>
      <c r="L595" s="44"/>
      <c r="M595" s="227" t="s">
        <v>1</v>
      </c>
      <c r="N595" s="228" t="s">
        <v>38</v>
      </c>
      <c r="O595" s="91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1" t="s">
        <v>198</v>
      </c>
      <c r="AT595" s="231" t="s">
        <v>150</v>
      </c>
      <c r="AU595" s="231" t="s">
        <v>83</v>
      </c>
      <c r="AY595" s="17" t="s">
        <v>147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7" t="s">
        <v>81</v>
      </c>
      <c r="BK595" s="232">
        <f>ROUND(I595*H595,2)</f>
        <v>0</v>
      </c>
      <c r="BL595" s="17" t="s">
        <v>198</v>
      </c>
      <c r="BM595" s="231" t="s">
        <v>666</v>
      </c>
    </row>
    <row r="596" s="2" customFormat="1" ht="24.15" customHeight="1">
      <c r="A596" s="38"/>
      <c r="B596" s="39"/>
      <c r="C596" s="266" t="s">
        <v>419</v>
      </c>
      <c r="D596" s="266" t="s">
        <v>219</v>
      </c>
      <c r="E596" s="267" t="s">
        <v>651</v>
      </c>
      <c r="F596" s="268" t="s">
        <v>652</v>
      </c>
      <c r="G596" s="269" t="s">
        <v>153</v>
      </c>
      <c r="H596" s="270">
        <v>19.271999999999998</v>
      </c>
      <c r="I596" s="271"/>
      <c r="J596" s="272">
        <f>ROUND(I596*H596,2)</f>
        <v>0</v>
      </c>
      <c r="K596" s="273"/>
      <c r="L596" s="274"/>
      <c r="M596" s="275" t="s">
        <v>1</v>
      </c>
      <c r="N596" s="276" t="s">
        <v>38</v>
      </c>
      <c r="O596" s="91"/>
      <c r="P596" s="229">
        <f>O596*H596</f>
        <v>0</v>
      </c>
      <c r="Q596" s="229">
        <v>0</v>
      </c>
      <c r="R596" s="229">
        <f>Q596*H596</f>
        <v>0</v>
      </c>
      <c r="S596" s="229">
        <v>0</v>
      </c>
      <c r="T596" s="230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31" t="s">
        <v>234</v>
      </c>
      <c r="AT596" s="231" t="s">
        <v>219</v>
      </c>
      <c r="AU596" s="231" t="s">
        <v>83</v>
      </c>
      <c r="AY596" s="17" t="s">
        <v>147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7" t="s">
        <v>81</v>
      </c>
      <c r="BK596" s="232">
        <f>ROUND(I596*H596,2)</f>
        <v>0</v>
      </c>
      <c r="BL596" s="17" t="s">
        <v>198</v>
      </c>
      <c r="BM596" s="231" t="s">
        <v>667</v>
      </c>
    </row>
    <row r="597" s="14" customFormat="1">
      <c r="A597" s="14"/>
      <c r="B597" s="244"/>
      <c r="C597" s="245"/>
      <c r="D597" s="235" t="s">
        <v>155</v>
      </c>
      <c r="E597" s="246" t="s">
        <v>1</v>
      </c>
      <c r="F597" s="247" t="s">
        <v>668</v>
      </c>
      <c r="G597" s="245"/>
      <c r="H597" s="248">
        <v>19.272000000000002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155</v>
      </c>
      <c r="AU597" s="254" t="s">
        <v>83</v>
      </c>
      <c r="AV597" s="14" t="s">
        <v>83</v>
      </c>
      <c r="AW597" s="14" t="s">
        <v>31</v>
      </c>
      <c r="AX597" s="14" t="s">
        <v>73</v>
      </c>
      <c r="AY597" s="254" t="s">
        <v>147</v>
      </c>
    </row>
    <row r="598" s="15" customFormat="1">
      <c r="A598" s="15"/>
      <c r="B598" s="255"/>
      <c r="C598" s="256"/>
      <c r="D598" s="235" t="s">
        <v>155</v>
      </c>
      <c r="E598" s="257" t="s">
        <v>1</v>
      </c>
      <c r="F598" s="258" t="s">
        <v>158</v>
      </c>
      <c r="G598" s="256"/>
      <c r="H598" s="259">
        <v>19.272000000000002</v>
      </c>
      <c r="I598" s="260"/>
      <c r="J598" s="256"/>
      <c r="K598" s="256"/>
      <c r="L598" s="261"/>
      <c r="M598" s="262"/>
      <c r="N598" s="263"/>
      <c r="O598" s="263"/>
      <c r="P598" s="263"/>
      <c r="Q598" s="263"/>
      <c r="R598" s="263"/>
      <c r="S598" s="263"/>
      <c r="T598" s="264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5" t="s">
        <v>155</v>
      </c>
      <c r="AU598" s="265" t="s">
        <v>83</v>
      </c>
      <c r="AV598" s="15" t="s">
        <v>154</v>
      </c>
      <c r="AW598" s="15" t="s">
        <v>31</v>
      </c>
      <c r="AX598" s="15" t="s">
        <v>81</v>
      </c>
      <c r="AY598" s="265" t="s">
        <v>147</v>
      </c>
    </row>
    <row r="599" s="2" customFormat="1" ht="21.75" customHeight="1">
      <c r="A599" s="38"/>
      <c r="B599" s="39"/>
      <c r="C599" s="219" t="s">
        <v>669</v>
      </c>
      <c r="D599" s="219" t="s">
        <v>150</v>
      </c>
      <c r="E599" s="220" t="s">
        <v>670</v>
      </c>
      <c r="F599" s="221" t="s">
        <v>671</v>
      </c>
      <c r="G599" s="222" t="s">
        <v>165</v>
      </c>
      <c r="H599" s="223">
        <v>33.670000000000002</v>
      </c>
      <c r="I599" s="224"/>
      <c r="J599" s="225">
        <f>ROUND(I599*H599,2)</f>
        <v>0</v>
      </c>
      <c r="K599" s="226"/>
      <c r="L599" s="44"/>
      <c r="M599" s="227" t="s">
        <v>1</v>
      </c>
      <c r="N599" s="228" t="s">
        <v>38</v>
      </c>
      <c r="O599" s="91"/>
      <c r="P599" s="229">
        <f>O599*H599</f>
        <v>0</v>
      </c>
      <c r="Q599" s="229">
        <v>0</v>
      </c>
      <c r="R599" s="229">
        <f>Q599*H599</f>
        <v>0</v>
      </c>
      <c r="S599" s="229">
        <v>0</v>
      </c>
      <c r="T599" s="230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31" t="s">
        <v>198</v>
      </c>
      <c r="AT599" s="231" t="s">
        <v>150</v>
      </c>
      <c r="AU599" s="231" t="s">
        <v>83</v>
      </c>
      <c r="AY599" s="17" t="s">
        <v>147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7" t="s">
        <v>81</v>
      </c>
      <c r="BK599" s="232">
        <f>ROUND(I599*H599,2)</f>
        <v>0</v>
      </c>
      <c r="BL599" s="17" t="s">
        <v>198</v>
      </c>
      <c r="BM599" s="231" t="s">
        <v>672</v>
      </c>
    </row>
    <row r="600" s="13" customFormat="1">
      <c r="A600" s="13"/>
      <c r="B600" s="233"/>
      <c r="C600" s="234"/>
      <c r="D600" s="235" t="s">
        <v>155</v>
      </c>
      <c r="E600" s="236" t="s">
        <v>1</v>
      </c>
      <c r="F600" s="237" t="s">
        <v>636</v>
      </c>
      <c r="G600" s="234"/>
      <c r="H600" s="236" t="s">
        <v>1</v>
      </c>
      <c r="I600" s="238"/>
      <c r="J600" s="234"/>
      <c r="K600" s="234"/>
      <c r="L600" s="239"/>
      <c r="M600" s="240"/>
      <c r="N600" s="241"/>
      <c r="O600" s="241"/>
      <c r="P600" s="241"/>
      <c r="Q600" s="241"/>
      <c r="R600" s="241"/>
      <c r="S600" s="241"/>
      <c r="T600" s="24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3" t="s">
        <v>155</v>
      </c>
      <c r="AU600" s="243" t="s">
        <v>83</v>
      </c>
      <c r="AV600" s="13" t="s">
        <v>81</v>
      </c>
      <c r="AW600" s="13" t="s">
        <v>31</v>
      </c>
      <c r="AX600" s="13" t="s">
        <v>73</v>
      </c>
      <c r="AY600" s="243" t="s">
        <v>147</v>
      </c>
    </row>
    <row r="601" s="14" customFormat="1">
      <c r="A601" s="14"/>
      <c r="B601" s="244"/>
      <c r="C601" s="245"/>
      <c r="D601" s="235" t="s">
        <v>155</v>
      </c>
      <c r="E601" s="246" t="s">
        <v>1</v>
      </c>
      <c r="F601" s="247" t="s">
        <v>673</v>
      </c>
      <c r="G601" s="245"/>
      <c r="H601" s="248">
        <v>7.2699999999999996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155</v>
      </c>
      <c r="AU601" s="254" t="s">
        <v>83</v>
      </c>
      <c r="AV601" s="14" t="s">
        <v>83</v>
      </c>
      <c r="AW601" s="14" t="s">
        <v>31</v>
      </c>
      <c r="AX601" s="14" t="s">
        <v>73</v>
      </c>
      <c r="AY601" s="254" t="s">
        <v>147</v>
      </c>
    </row>
    <row r="602" s="13" customFormat="1">
      <c r="A602" s="13"/>
      <c r="B602" s="233"/>
      <c r="C602" s="234"/>
      <c r="D602" s="235" t="s">
        <v>155</v>
      </c>
      <c r="E602" s="236" t="s">
        <v>1</v>
      </c>
      <c r="F602" s="237" t="s">
        <v>161</v>
      </c>
      <c r="G602" s="234"/>
      <c r="H602" s="236" t="s">
        <v>1</v>
      </c>
      <c r="I602" s="238"/>
      <c r="J602" s="234"/>
      <c r="K602" s="234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155</v>
      </c>
      <c r="AU602" s="243" t="s">
        <v>83</v>
      </c>
      <c r="AV602" s="13" t="s">
        <v>81</v>
      </c>
      <c r="AW602" s="13" t="s">
        <v>31</v>
      </c>
      <c r="AX602" s="13" t="s">
        <v>73</v>
      </c>
      <c r="AY602" s="243" t="s">
        <v>147</v>
      </c>
    </row>
    <row r="603" s="14" customFormat="1">
      <c r="A603" s="14"/>
      <c r="B603" s="244"/>
      <c r="C603" s="245"/>
      <c r="D603" s="235" t="s">
        <v>155</v>
      </c>
      <c r="E603" s="246" t="s">
        <v>1</v>
      </c>
      <c r="F603" s="247" t="s">
        <v>674</v>
      </c>
      <c r="G603" s="245"/>
      <c r="H603" s="248">
        <v>26.400000000000002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155</v>
      </c>
      <c r="AU603" s="254" t="s">
        <v>83</v>
      </c>
      <c r="AV603" s="14" t="s">
        <v>83</v>
      </c>
      <c r="AW603" s="14" t="s">
        <v>31</v>
      </c>
      <c r="AX603" s="14" t="s">
        <v>73</v>
      </c>
      <c r="AY603" s="254" t="s">
        <v>147</v>
      </c>
    </row>
    <row r="604" s="15" customFormat="1">
      <c r="A604" s="15"/>
      <c r="B604" s="255"/>
      <c r="C604" s="256"/>
      <c r="D604" s="235" t="s">
        <v>155</v>
      </c>
      <c r="E604" s="257" t="s">
        <v>1</v>
      </c>
      <c r="F604" s="258" t="s">
        <v>158</v>
      </c>
      <c r="G604" s="256"/>
      <c r="H604" s="259">
        <v>33.670000000000002</v>
      </c>
      <c r="I604" s="260"/>
      <c r="J604" s="256"/>
      <c r="K604" s="256"/>
      <c r="L604" s="261"/>
      <c r="M604" s="262"/>
      <c r="N604" s="263"/>
      <c r="O604" s="263"/>
      <c r="P604" s="263"/>
      <c r="Q604" s="263"/>
      <c r="R604" s="263"/>
      <c r="S604" s="263"/>
      <c r="T604" s="264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65" t="s">
        <v>155</v>
      </c>
      <c r="AU604" s="265" t="s">
        <v>83</v>
      </c>
      <c r="AV604" s="15" t="s">
        <v>154</v>
      </c>
      <c r="AW604" s="15" t="s">
        <v>31</v>
      </c>
      <c r="AX604" s="15" t="s">
        <v>81</v>
      </c>
      <c r="AY604" s="265" t="s">
        <v>147</v>
      </c>
    </row>
    <row r="605" s="2" customFormat="1" ht="16.5" customHeight="1">
      <c r="A605" s="38"/>
      <c r="B605" s="39"/>
      <c r="C605" s="219" t="s">
        <v>423</v>
      </c>
      <c r="D605" s="219" t="s">
        <v>150</v>
      </c>
      <c r="E605" s="220" t="s">
        <v>675</v>
      </c>
      <c r="F605" s="221" t="s">
        <v>676</v>
      </c>
      <c r="G605" s="222" t="s">
        <v>165</v>
      </c>
      <c r="H605" s="223">
        <v>12.65</v>
      </c>
      <c r="I605" s="224"/>
      <c r="J605" s="225">
        <f>ROUND(I605*H605,2)</f>
        <v>0</v>
      </c>
      <c r="K605" s="226"/>
      <c r="L605" s="44"/>
      <c r="M605" s="227" t="s">
        <v>1</v>
      </c>
      <c r="N605" s="228" t="s">
        <v>38</v>
      </c>
      <c r="O605" s="91"/>
      <c r="P605" s="229">
        <f>O605*H605</f>
        <v>0</v>
      </c>
      <c r="Q605" s="229">
        <v>0</v>
      </c>
      <c r="R605" s="229">
        <f>Q605*H605</f>
        <v>0</v>
      </c>
      <c r="S605" s="229">
        <v>0</v>
      </c>
      <c r="T605" s="230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31" t="s">
        <v>198</v>
      </c>
      <c r="AT605" s="231" t="s">
        <v>150</v>
      </c>
      <c r="AU605" s="231" t="s">
        <v>83</v>
      </c>
      <c r="AY605" s="17" t="s">
        <v>147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7" t="s">
        <v>81</v>
      </c>
      <c r="BK605" s="232">
        <f>ROUND(I605*H605,2)</f>
        <v>0</v>
      </c>
      <c r="BL605" s="17" t="s">
        <v>198</v>
      </c>
      <c r="BM605" s="231" t="s">
        <v>677</v>
      </c>
    </row>
    <row r="606" s="14" customFormat="1">
      <c r="A606" s="14"/>
      <c r="B606" s="244"/>
      <c r="C606" s="245"/>
      <c r="D606" s="235" t="s">
        <v>155</v>
      </c>
      <c r="E606" s="246" t="s">
        <v>1</v>
      </c>
      <c r="F606" s="247" t="s">
        <v>678</v>
      </c>
      <c r="G606" s="245"/>
      <c r="H606" s="248">
        <v>12.65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155</v>
      </c>
      <c r="AU606" s="254" t="s">
        <v>83</v>
      </c>
      <c r="AV606" s="14" t="s">
        <v>83</v>
      </c>
      <c r="AW606" s="14" t="s">
        <v>31</v>
      </c>
      <c r="AX606" s="14" t="s">
        <v>73</v>
      </c>
      <c r="AY606" s="254" t="s">
        <v>147</v>
      </c>
    </row>
    <row r="607" s="15" customFormat="1">
      <c r="A607" s="15"/>
      <c r="B607" s="255"/>
      <c r="C607" s="256"/>
      <c r="D607" s="235" t="s">
        <v>155</v>
      </c>
      <c r="E607" s="257" t="s">
        <v>1</v>
      </c>
      <c r="F607" s="258" t="s">
        <v>158</v>
      </c>
      <c r="G607" s="256"/>
      <c r="H607" s="259">
        <v>12.65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5" t="s">
        <v>155</v>
      </c>
      <c r="AU607" s="265" t="s">
        <v>83</v>
      </c>
      <c r="AV607" s="15" t="s">
        <v>154</v>
      </c>
      <c r="AW607" s="15" t="s">
        <v>31</v>
      </c>
      <c r="AX607" s="15" t="s">
        <v>81</v>
      </c>
      <c r="AY607" s="265" t="s">
        <v>147</v>
      </c>
    </row>
    <row r="608" s="2" customFormat="1" ht="16.5" customHeight="1">
      <c r="A608" s="38"/>
      <c r="B608" s="39"/>
      <c r="C608" s="266" t="s">
        <v>679</v>
      </c>
      <c r="D608" s="266" t="s">
        <v>219</v>
      </c>
      <c r="E608" s="267" t="s">
        <v>680</v>
      </c>
      <c r="F608" s="268" t="s">
        <v>681</v>
      </c>
      <c r="G608" s="269" t="s">
        <v>165</v>
      </c>
      <c r="H608" s="270">
        <v>12.903000000000001</v>
      </c>
      <c r="I608" s="271"/>
      <c r="J608" s="272">
        <f>ROUND(I608*H608,2)</f>
        <v>0</v>
      </c>
      <c r="K608" s="273"/>
      <c r="L608" s="274"/>
      <c r="M608" s="275" t="s">
        <v>1</v>
      </c>
      <c r="N608" s="276" t="s">
        <v>38</v>
      </c>
      <c r="O608" s="91"/>
      <c r="P608" s="229">
        <f>O608*H608</f>
        <v>0</v>
      </c>
      <c r="Q608" s="229">
        <v>0</v>
      </c>
      <c r="R608" s="229">
        <f>Q608*H608</f>
        <v>0</v>
      </c>
      <c r="S608" s="229">
        <v>0</v>
      </c>
      <c r="T608" s="230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31" t="s">
        <v>234</v>
      </c>
      <c r="AT608" s="231" t="s">
        <v>219</v>
      </c>
      <c r="AU608" s="231" t="s">
        <v>83</v>
      </c>
      <c r="AY608" s="17" t="s">
        <v>147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7" t="s">
        <v>81</v>
      </c>
      <c r="BK608" s="232">
        <f>ROUND(I608*H608,2)</f>
        <v>0</v>
      </c>
      <c r="BL608" s="17" t="s">
        <v>198</v>
      </c>
      <c r="BM608" s="231" t="s">
        <v>682</v>
      </c>
    </row>
    <row r="609" s="14" customFormat="1">
      <c r="A609" s="14"/>
      <c r="B609" s="244"/>
      <c r="C609" s="245"/>
      <c r="D609" s="235" t="s">
        <v>155</v>
      </c>
      <c r="E609" s="246" t="s">
        <v>1</v>
      </c>
      <c r="F609" s="247" t="s">
        <v>683</v>
      </c>
      <c r="G609" s="245"/>
      <c r="H609" s="248">
        <v>12.903000000000001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155</v>
      </c>
      <c r="AU609" s="254" t="s">
        <v>83</v>
      </c>
      <c r="AV609" s="14" t="s">
        <v>83</v>
      </c>
      <c r="AW609" s="14" t="s">
        <v>31</v>
      </c>
      <c r="AX609" s="14" t="s">
        <v>73</v>
      </c>
      <c r="AY609" s="254" t="s">
        <v>147</v>
      </c>
    </row>
    <row r="610" s="15" customFormat="1">
      <c r="A610" s="15"/>
      <c r="B610" s="255"/>
      <c r="C610" s="256"/>
      <c r="D610" s="235" t="s">
        <v>155</v>
      </c>
      <c r="E610" s="257" t="s">
        <v>1</v>
      </c>
      <c r="F610" s="258" t="s">
        <v>158</v>
      </c>
      <c r="G610" s="256"/>
      <c r="H610" s="259">
        <v>12.903000000000001</v>
      </c>
      <c r="I610" s="260"/>
      <c r="J610" s="256"/>
      <c r="K610" s="256"/>
      <c r="L610" s="261"/>
      <c r="M610" s="262"/>
      <c r="N610" s="263"/>
      <c r="O610" s="263"/>
      <c r="P610" s="263"/>
      <c r="Q610" s="263"/>
      <c r="R610" s="263"/>
      <c r="S610" s="263"/>
      <c r="T610" s="264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5" t="s">
        <v>155</v>
      </c>
      <c r="AU610" s="265" t="s">
        <v>83</v>
      </c>
      <c r="AV610" s="15" t="s">
        <v>154</v>
      </c>
      <c r="AW610" s="15" t="s">
        <v>31</v>
      </c>
      <c r="AX610" s="15" t="s">
        <v>81</v>
      </c>
      <c r="AY610" s="265" t="s">
        <v>147</v>
      </c>
    </row>
    <row r="611" s="2" customFormat="1" ht="16.5" customHeight="1">
      <c r="A611" s="38"/>
      <c r="B611" s="39"/>
      <c r="C611" s="219" t="s">
        <v>426</v>
      </c>
      <c r="D611" s="219" t="s">
        <v>150</v>
      </c>
      <c r="E611" s="220" t="s">
        <v>684</v>
      </c>
      <c r="F611" s="221" t="s">
        <v>685</v>
      </c>
      <c r="G611" s="222" t="s">
        <v>165</v>
      </c>
      <c r="H611" s="223">
        <v>168.38999999999999</v>
      </c>
      <c r="I611" s="224"/>
      <c r="J611" s="225">
        <f>ROUND(I611*H611,2)</f>
        <v>0</v>
      </c>
      <c r="K611" s="226"/>
      <c r="L611" s="44"/>
      <c r="M611" s="227" t="s">
        <v>1</v>
      </c>
      <c r="N611" s="228" t="s">
        <v>38</v>
      </c>
      <c r="O611" s="91"/>
      <c r="P611" s="229">
        <f>O611*H611</f>
        <v>0</v>
      </c>
      <c r="Q611" s="229">
        <v>0</v>
      </c>
      <c r="R611" s="229">
        <f>Q611*H611</f>
        <v>0</v>
      </c>
      <c r="S611" s="229">
        <v>0</v>
      </c>
      <c r="T611" s="230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31" t="s">
        <v>198</v>
      </c>
      <c r="AT611" s="231" t="s">
        <v>150</v>
      </c>
      <c r="AU611" s="231" t="s">
        <v>83</v>
      </c>
      <c r="AY611" s="17" t="s">
        <v>147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7" t="s">
        <v>81</v>
      </c>
      <c r="BK611" s="232">
        <f>ROUND(I611*H611,2)</f>
        <v>0</v>
      </c>
      <c r="BL611" s="17" t="s">
        <v>198</v>
      </c>
      <c r="BM611" s="231" t="s">
        <v>686</v>
      </c>
    </row>
    <row r="612" s="13" customFormat="1">
      <c r="A612" s="13"/>
      <c r="B612" s="233"/>
      <c r="C612" s="234"/>
      <c r="D612" s="235" t="s">
        <v>155</v>
      </c>
      <c r="E612" s="236" t="s">
        <v>1</v>
      </c>
      <c r="F612" s="237" t="s">
        <v>250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155</v>
      </c>
      <c r="AU612" s="243" t="s">
        <v>83</v>
      </c>
      <c r="AV612" s="13" t="s">
        <v>81</v>
      </c>
      <c r="AW612" s="13" t="s">
        <v>31</v>
      </c>
      <c r="AX612" s="13" t="s">
        <v>73</v>
      </c>
      <c r="AY612" s="243" t="s">
        <v>147</v>
      </c>
    </row>
    <row r="613" s="14" customFormat="1">
      <c r="A613" s="14"/>
      <c r="B613" s="244"/>
      <c r="C613" s="245"/>
      <c r="D613" s="235" t="s">
        <v>155</v>
      </c>
      <c r="E613" s="246" t="s">
        <v>1</v>
      </c>
      <c r="F613" s="247" t="s">
        <v>624</v>
      </c>
      <c r="G613" s="245"/>
      <c r="H613" s="248">
        <v>41.795000000000002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155</v>
      </c>
      <c r="AU613" s="254" t="s">
        <v>83</v>
      </c>
      <c r="AV613" s="14" t="s">
        <v>83</v>
      </c>
      <c r="AW613" s="14" t="s">
        <v>31</v>
      </c>
      <c r="AX613" s="14" t="s">
        <v>73</v>
      </c>
      <c r="AY613" s="254" t="s">
        <v>147</v>
      </c>
    </row>
    <row r="614" s="13" customFormat="1">
      <c r="A614" s="13"/>
      <c r="B614" s="233"/>
      <c r="C614" s="234"/>
      <c r="D614" s="235" t="s">
        <v>155</v>
      </c>
      <c r="E614" s="236" t="s">
        <v>1</v>
      </c>
      <c r="F614" s="237" t="s">
        <v>174</v>
      </c>
      <c r="G614" s="234"/>
      <c r="H614" s="236" t="s">
        <v>1</v>
      </c>
      <c r="I614" s="238"/>
      <c r="J614" s="234"/>
      <c r="K614" s="234"/>
      <c r="L614" s="239"/>
      <c r="M614" s="240"/>
      <c r="N614" s="241"/>
      <c r="O614" s="241"/>
      <c r="P614" s="241"/>
      <c r="Q614" s="241"/>
      <c r="R614" s="241"/>
      <c r="S614" s="241"/>
      <c r="T614" s="242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3" t="s">
        <v>155</v>
      </c>
      <c r="AU614" s="243" t="s">
        <v>83</v>
      </c>
      <c r="AV614" s="13" t="s">
        <v>81</v>
      </c>
      <c r="AW614" s="13" t="s">
        <v>31</v>
      </c>
      <c r="AX614" s="13" t="s">
        <v>73</v>
      </c>
      <c r="AY614" s="243" t="s">
        <v>147</v>
      </c>
    </row>
    <row r="615" s="14" customFormat="1">
      <c r="A615" s="14"/>
      <c r="B615" s="244"/>
      <c r="C615" s="245"/>
      <c r="D615" s="235" t="s">
        <v>155</v>
      </c>
      <c r="E615" s="246" t="s">
        <v>1</v>
      </c>
      <c r="F615" s="247" t="s">
        <v>625</v>
      </c>
      <c r="G615" s="245"/>
      <c r="H615" s="248">
        <v>23.045000000000002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155</v>
      </c>
      <c r="AU615" s="254" t="s">
        <v>83</v>
      </c>
      <c r="AV615" s="14" t="s">
        <v>83</v>
      </c>
      <c r="AW615" s="14" t="s">
        <v>31</v>
      </c>
      <c r="AX615" s="14" t="s">
        <v>73</v>
      </c>
      <c r="AY615" s="254" t="s">
        <v>147</v>
      </c>
    </row>
    <row r="616" s="13" customFormat="1">
      <c r="A616" s="13"/>
      <c r="B616" s="233"/>
      <c r="C616" s="234"/>
      <c r="D616" s="235" t="s">
        <v>155</v>
      </c>
      <c r="E616" s="236" t="s">
        <v>1</v>
      </c>
      <c r="F616" s="237" t="s">
        <v>636</v>
      </c>
      <c r="G616" s="234"/>
      <c r="H616" s="236" t="s">
        <v>1</v>
      </c>
      <c r="I616" s="238"/>
      <c r="J616" s="234"/>
      <c r="K616" s="234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155</v>
      </c>
      <c r="AU616" s="243" t="s">
        <v>83</v>
      </c>
      <c r="AV616" s="13" t="s">
        <v>81</v>
      </c>
      <c r="AW616" s="13" t="s">
        <v>31</v>
      </c>
      <c r="AX616" s="13" t="s">
        <v>73</v>
      </c>
      <c r="AY616" s="243" t="s">
        <v>147</v>
      </c>
    </row>
    <row r="617" s="14" customFormat="1">
      <c r="A617" s="14"/>
      <c r="B617" s="244"/>
      <c r="C617" s="245"/>
      <c r="D617" s="235" t="s">
        <v>155</v>
      </c>
      <c r="E617" s="246" t="s">
        <v>1</v>
      </c>
      <c r="F617" s="247" t="s">
        <v>673</v>
      </c>
      <c r="G617" s="245"/>
      <c r="H617" s="248">
        <v>7.2699999999999996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155</v>
      </c>
      <c r="AU617" s="254" t="s">
        <v>83</v>
      </c>
      <c r="AV617" s="14" t="s">
        <v>83</v>
      </c>
      <c r="AW617" s="14" t="s">
        <v>31</v>
      </c>
      <c r="AX617" s="14" t="s">
        <v>73</v>
      </c>
      <c r="AY617" s="254" t="s">
        <v>147</v>
      </c>
    </row>
    <row r="618" s="13" customFormat="1">
      <c r="A618" s="13"/>
      <c r="B618" s="233"/>
      <c r="C618" s="234"/>
      <c r="D618" s="235" t="s">
        <v>155</v>
      </c>
      <c r="E618" s="236" t="s">
        <v>1</v>
      </c>
      <c r="F618" s="237" t="s">
        <v>533</v>
      </c>
      <c r="G618" s="234"/>
      <c r="H618" s="236" t="s">
        <v>1</v>
      </c>
      <c r="I618" s="238"/>
      <c r="J618" s="234"/>
      <c r="K618" s="234"/>
      <c r="L618" s="239"/>
      <c r="M618" s="240"/>
      <c r="N618" s="241"/>
      <c r="O618" s="241"/>
      <c r="P618" s="241"/>
      <c r="Q618" s="241"/>
      <c r="R618" s="241"/>
      <c r="S618" s="241"/>
      <c r="T618" s="24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3" t="s">
        <v>155</v>
      </c>
      <c r="AU618" s="243" t="s">
        <v>83</v>
      </c>
      <c r="AV618" s="13" t="s">
        <v>81</v>
      </c>
      <c r="AW618" s="13" t="s">
        <v>31</v>
      </c>
      <c r="AX618" s="13" t="s">
        <v>73</v>
      </c>
      <c r="AY618" s="243" t="s">
        <v>147</v>
      </c>
    </row>
    <row r="619" s="14" customFormat="1">
      <c r="A619" s="14"/>
      <c r="B619" s="244"/>
      <c r="C619" s="245"/>
      <c r="D619" s="235" t="s">
        <v>155</v>
      </c>
      <c r="E619" s="246" t="s">
        <v>1</v>
      </c>
      <c r="F619" s="247" t="s">
        <v>674</v>
      </c>
      <c r="G619" s="245"/>
      <c r="H619" s="248">
        <v>26.400000000000002</v>
      </c>
      <c r="I619" s="249"/>
      <c r="J619" s="245"/>
      <c r="K619" s="245"/>
      <c r="L619" s="250"/>
      <c r="M619" s="251"/>
      <c r="N619" s="252"/>
      <c r="O619" s="252"/>
      <c r="P619" s="252"/>
      <c r="Q619" s="252"/>
      <c r="R619" s="252"/>
      <c r="S619" s="252"/>
      <c r="T619" s="25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4" t="s">
        <v>155</v>
      </c>
      <c r="AU619" s="254" t="s">
        <v>83</v>
      </c>
      <c r="AV619" s="14" t="s">
        <v>83</v>
      </c>
      <c r="AW619" s="14" t="s">
        <v>31</v>
      </c>
      <c r="AX619" s="14" t="s">
        <v>73</v>
      </c>
      <c r="AY619" s="254" t="s">
        <v>147</v>
      </c>
    </row>
    <row r="620" s="13" customFormat="1">
      <c r="A620" s="13"/>
      <c r="B620" s="233"/>
      <c r="C620" s="234"/>
      <c r="D620" s="235" t="s">
        <v>155</v>
      </c>
      <c r="E620" s="236" t="s">
        <v>1</v>
      </c>
      <c r="F620" s="237" t="s">
        <v>687</v>
      </c>
      <c r="G620" s="234"/>
      <c r="H620" s="236" t="s">
        <v>1</v>
      </c>
      <c r="I620" s="238"/>
      <c r="J620" s="234"/>
      <c r="K620" s="234"/>
      <c r="L620" s="239"/>
      <c r="M620" s="240"/>
      <c r="N620" s="241"/>
      <c r="O620" s="241"/>
      <c r="P620" s="241"/>
      <c r="Q620" s="241"/>
      <c r="R620" s="241"/>
      <c r="S620" s="241"/>
      <c r="T620" s="24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3" t="s">
        <v>155</v>
      </c>
      <c r="AU620" s="243" t="s">
        <v>83</v>
      </c>
      <c r="AV620" s="13" t="s">
        <v>81</v>
      </c>
      <c r="AW620" s="13" t="s">
        <v>31</v>
      </c>
      <c r="AX620" s="13" t="s">
        <v>73</v>
      </c>
      <c r="AY620" s="243" t="s">
        <v>147</v>
      </c>
    </row>
    <row r="621" s="14" customFormat="1">
      <c r="A621" s="14"/>
      <c r="B621" s="244"/>
      <c r="C621" s="245"/>
      <c r="D621" s="235" t="s">
        <v>155</v>
      </c>
      <c r="E621" s="246" t="s">
        <v>1</v>
      </c>
      <c r="F621" s="247" t="s">
        <v>688</v>
      </c>
      <c r="G621" s="245"/>
      <c r="H621" s="248">
        <v>69.879999999999995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155</v>
      </c>
      <c r="AU621" s="254" t="s">
        <v>83</v>
      </c>
      <c r="AV621" s="14" t="s">
        <v>83</v>
      </c>
      <c r="AW621" s="14" t="s">
        <v>31</v>
      </c>
      <c r="AX621" s="14" t="s">
        <v>73</v>
      </c>
      <c r="AY621" s="254" t="s">
        <v>147</v>
      </c>
    </row>
    <row r="622" s="15" customFormat="1">
      <c r="A622" s="15"/>
      <c r="B622" s="255"/>
      <c r="C622" s="256"/>
      <c r="D622" s="235" t="s">
        <v>155</v>
      </c>
      <c r="E622" s="257" t="s">
        <v>1</v>
      </c>
      <c r="F622" s="258" t="s">
        <v>158</v>
      </c>
      <c r="G622" s="256"/>
      <c r="H622" s="259">
        <v>168.38999999999999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5" t="s">
        <v>155</v>
      </c>
      <c r="AU622" s="265" t="s">
        <v>83</v>
      </c>
      <c r="AV622" s="15" t="s">
        <v>154</v>
      </c>
      <c r="AW622" s="15" t="s">
        <v>31</v>
      </c>
      <c r="AX622" s="15" t="s">
        <v>81</v>
      </c>
      <c r="AY622" s="265" t="s">
        <v>147</v>
      </c>
    </row>
    <row r="623" s="2" customFormat="1" ht="16.5" customHeight="1">
      <c r="A623" s="38"/>
      <c r="B623" s="39"/>
      <c r="C623" s="266" t="s">
        <v>689</v>
      </c>
      <c r="D623" s="266" t="s">
        <v>219</v>
      </c>
      <c r="E623" s="267" t="s">
        <v>680</v>
      </c>
      <c r="F623" s="268" t="s">
        <v>681</v>
      </c>
      <c r="G623" s="269" t="s">
        <v>165</v>
      </c>
      <c r="H623" s="270">
        <v>171.75800000000001</v>
      </c>
      <c r="I623" s="271"/>
      <c r="J623" s="272">
        <f>ROUND(I623*H623,2)</f>
        <v>0</v>
      </c>
      <c r="K623" s="273"/>
      <c r="L623" s="274"/>
      <c r="M623" s="275" t="s">
        <v>1</v>
      </c>
      <c r="N623" s="276" t="s">
        <v>38</v>
      </c>
      <c r="O623" s="91"/>
      <c r="P623" s="229">
        <f>O623*H623</f>
        <v>0</v>
      </c>
      <c r="Q623" s="229">
        <v>0</v>
      </c>
      <c r="R623" s="229">
        <f>Q623*H623</f>
        <v>0</v>
      </c>
      <c r="S623" s="229">
        <v>0</v>
      </c>
      <c r="T623" s="230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1" t="s">
        <v>234</v>
      </c>
      <c r="AT623" s="231" t="s">
        <v>219</v>
      </c>
      <c r="AU623" s="231" t="s">
        <v>83</v>
      </c>
      <c r="AY623" s="17" t="s">
        <v>147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7" t="s">
        <v>81</v>
      </c>
      <c r="BK623" s="232">
        <f>ROUND(I623*H623,2)</f>
        <v>0</v>
      </c>
      <c r="BL623" s="17" t="s">
        <v>198</v>
      </c>
      <c r="BM623" s="231" t="s">
        <v>690</v>
      </c>
    </row>
    <row r="624" s="14" customFormat="1">
      <c r="A624" s="14"/>
      <c r="B624" s="244"/>
      <c r="C624" s="245"/>
      <c r="D624" s="235" t="s">
        <v>155</v>
      </c>
      <c r="E624" s="246" t="s">
        <v>1</v>
      </c>
      <c r="F624" s="247" t="s">
        <v>691</v>
      </c>
      <c r="G624" s="245"/>
      <c r="H624" s="248">
        <v>171.7578</v>
      </c>
      <c r="I624" s="249"/>
      <c r="J624" s="245"/>
      <c r="K624" s="245"/>
      <c r="L624" s="250"/>
      <c r="M624" s="251"/>
      <c r="N624" s="252"/>
      <c r="O624" s="252"/>
      <c r="P624" s="252"/>
      <c r="Q624" s="252"/>
      <c r="R624" s="252"/>
      <c r="S624" s="252"/>
      <c r="T624" s="253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4" t="s">
        <v>155</v>
      </c>
      <c r="AU624" s="254" t="s">
        <v>83</v>
      </c>
      <c r="AV624" s="14" t="s">
        <v>83</v>
      </c>
      <c r="AW624" s="14" t="s">
        <v>31</v>
      </c>
      <c r="AX624" s="14" t="s">
        <v>73</v>
      </c>
      <c r="AY624" s="254" t="s">
        <v>147</v>
      </c>
    </row>
    <row r="625" s="15" customFormat="1">
      <c r="A625" s="15"/>
      <c r="B625" s="255"/>
      <c r="C625" s="256"/>
      <c r="D625" s="235" t="s">
        <v>155</v>
      </c>
      <c r="E625" s="257" t="s">
        <v>1</v>
      </c>
      <c r="F625" s="258" t="s">
        <v>158</v>
      </c>
      <c r="G625" s="256"/>
      <c r="H625" s="259">
        <v>171.7578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5" t="s">
        <v>155</v>
      </c>
      <c r="AU625" s="265" t="s">
        <v>83</v>
      </c>
      <c r="AV625" s="15" t="s">
        <v>154</v>
      </c>
      <c r="AW625" s="15" t="s">
        <v>31</v>
      </c>
      <c r="AX625" s="15" t="s">
        <v>81</v>
      </c>
      <c r="AY625" s="265" t="s">
        <v>147</v>
      </c>
    </row>
    <row r="626" s="2" customFormat="1" ht="16.5" customHeight="1">
      <c r="A626" s="38"/>
      <c r="B626" s="39"/>
      <c r="C626" s="219" t="s">
        <v>430</v>
      </c>
      <c r="D626" s="219" t="s">
        <v>150</v>
      </c>
      <c r="E626" s="220" t="s">
        <v>692</v>
      </c>
      <c r="F626" s="221" t="s">
        <v>693</v>
      </c>
      <c r="G626" s="222" t="s">
        <v>165</v>
      </c>
      <c r="H626" s="223">
        <v>13.6</v>
      </c>
      <c r="I626" s="224"/>
      <c r="J626" s="225">
        <f>ROUND(I626*H626,2)</f>
        <v>0</v>
      </c>
      <c r="K626" s="226"/>
      <c r="L626" s="44"/>
      <c r="M626" s="227" t="s">
        <v>1</v>
      </c>
      <c r="N626" s="228" t="s">
        <v>38</v>
      </c>
      <c r="O626" s="91"/>
      <c r="P626" s="229">
        <f>O626*H626</f>
        <v>0</v>
      </c>
      <c r="Q626" s="229">
        <v>0</v>
      </c>
      <c r="R626" s="229">
        <f>Q626*H626</f>
        <v>0</v>
      </c>
      <c r="S626" s="229">
        <v>0</v>
      </c>
      <c r="T626" s="230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1" t="s">
        <v>198</v>
      </c>
      <c r="AT626" s="231" t="s">
        <v>150</v>
      </c>
      <c r="AU626" s="231" t="s">
        <v>83</v>
      </c>
      <c r="AY626" s="17" t="s">
        <v>147</v>
      </c>
      <c r="BE626" s="232">
        <f>IF(N626="základní",J626,0)</f>
        <v>0</v>
      </c>
      <c r="BF626" s="232">
        <f>IF(N626="snížená",J626,0)</f>
        <v>0</v>
      </c>
      <c r="BG626" s="232">
        <f>IF(N626="zákl. přenesená",J626,0)</f>
        <v>0</v>
      </c>
      <c r="BH626" s="232">
        <f>IF(N626="sníž. přenesená",J626,0)</f>
        <v>0</v>
      </c>
      <c r="BI626" s="232">
        <f>IF(N626="nulová",J626,0)</f>
        <v>0</v>
      </c>
      <c r="BJ626" s="17" t="s">
        <v>81</v>
      </c>
      <c r="BK626" s="232">
        <f>ROUND(I626*H626,2)</f>
        <v>0</v>
      </c>
      <c r="BL626" s="17" t="s">
        <v>198</v>
      </c>
      <c r="BM626" s="231" t="s">
        <v>694</v>
      </c>
    </row>
    <row r="627" s="13" customFormat="1">
      <c r="A627" s="13"/>
      <c r="B627" s="233"/>
      <c r="C627" s="234"/>
      <c r="D627" s="235" t="s">
        <v>155</v>
      </c>
      <c r="E627" s="236" t="s">
        <v>1</v>
      </c>
      <c r="F627" s="237" t="s">
        <v>167</v>
      </c>
      <c r="G627" s="234"/>
      <c r="H627" s="236" t="s">
        <v>1</v>
      </c>
      <c r="I627" s="238"/>
      <c r="J627" s="234"/>
      <c r="K627" s="234"/>
      <c r="L627" s="239"/>
      <c r="M627" s="240"/>
      <c r="N627" s="241"/>
      <c r="O627" s="241"/>
      <c r="P627" s="241"/>
      <c r="Q627" s="241"/>
      <c r="R627" s="241"/>
      <c r="S627" s="241"/>
      <c r="T627" s="24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3" t="s">
        <v>155</v>
      </c>
      <c r="AU627" s="243" t="s">
        <v>83</v>
      </c>
      <c r="AV627" s="13" t="s">
        <v>81</v>
      </c>
      <c r="AW627" s="13" t="s">
        <v>31</v>
      </c>
      <c r="AX627" s="13" t="s">
        <v>73</v>
      </c>
      <c r="AY627" s="243" t="s">
        <v>147</v>
      </c>
    </row>
    <row r="628" s="14" customFormat="1">
      <c r="A628" s="14"/>
      <c r="B628" s="244"/>
      <c r="C628" s="245"/>
      <c r="D628" s="235" t="s">
        <v>155</v>
      </c>
      <c r="E628" s="246" t="s">
        <v>1</v>
      </c>
      <c r="F628" s="247" t="s">
        <v>695</v>
      </c>
      <c r="G628" s="245"/>
      <c r="H628" s="248">
        <v>5.9000000000000004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4" t="s">
        <v>155</v>
      </c>
      <c r="AU628" s="254" t="s">
        <v>83</v>
      </c>
      <c r="AV628" s="14" t="s">
        <v>83</v>
      </c>
      <c r="AW628" s="14" t="s">
        <v>31</v>
      </c>
      <c r="AX628" s="14" t="s">
        <v>73</v>
      </c>
      <c r="AY628" s="254" t="s">
        <v>147</v>
      </c>
    </row>
    <row r="629" s="13" customFormat="1">
      <c r="A629" s="13"/>
      <c r="B629" s="233"/>
      <c r="C629" s="234"/>
      <c r="D629" s="235" t="s">
        <v>155</v>
      </c>
      <c r="E629" s="236" t="s">
        <v>1</v>
      </c>
      <c r="F629" s="237" t="s">
        <v>156</v>
      </c>
      <c r="G629" s="234"/>
      <c r="H629" s="236" t="s">
        <v>1</v>
      </c>
      <c r="I629" s="238"/>
      <c r="J629" s="234"/>
      <c r="K629" s="234"/>
      <c r="L629" s="239"/>
      <c r="M629" s="240"/>
      <c r="N629" s="241"/>
      <c r="O629" s="241"/>
      <c r="P629" s="241"/>
      <c r="Q629" s="241"/>
      <c r="R629" s="241"/>
      <c r="S629" s="241"/>
      <c r="T629" s="242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3" t="s">
        <v>155</v>
      </c>
      <c r="AU629" s="243" t="s">
        <v>83</v>
      </c>
      <c r="AV629" s="13" t="s">
        <v>81</v>
      </c>
      <c r="AW629" s="13" t="s">
        <v>31</v>
      </c>
      <c r="AX629" s="13" t="s">
        <v>73</v>
      </c>
      <c r="AY629" s="243" t="s">
        <v>147</v>
      </c>
    </row>
    <row r="630" s="14" customFormat="1">
      <c r="A630" s="14"/>
      <c r="B630" s="244"/>
      <c r="C630" s="245"/>
      <c r="D630" s="235" t="s">
        <v>155</v>
      </c>
      <c r="E630" s="246" t="s">
        <v>1</v>
      </c>
      <c r="F630" s="247" t="s">
        <v>696</v>
      </c>
      <c r="G630" s="245"/>
      <c r="H630" s="248">
        <v>7.6999999999999993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155</v>
      </c>
      <c r="AU630" s="254" t="s">
        <v>83</v>
      </c>
      <c r="AV630" s="14" t="s">
        <v>83</v>
      </c>
      <c r="AW630" s="14" t="s">
        <v>31</v>
      </c>
      <c r="AX630" s="14" t="s">
        <v>73</v>
      </c>
      <c r="AY630" s="254" t="s">
        <v>147</v>
      </c>
    </row>
    <row r="631" s="15" customFormat="1">
      <c r="A631" s="15"/>
      <c r="B631" s="255"/>
      <c r="C631" s="256"/>
      <c r="D631" s="235" t="s">
        <v>155</v>
      </c>
      <c r="E631" s="257" t="s">
        <v>1</v>
      </c>
      <c r="F631" s="258" t="s">
        <v>158</v>
      </c>
      <c r="G631" s="256"/>
      <c r="H631" s="259">
        <v>13.6</v>
      </c>
      <c r="I631" s="260"/>
      <c r="J631" s="256"/>
      <c r="K631" s="256"/>
      <c r="L631" s="261"/>
      <c r="M631" s="262"/>
      <c r="N631" s="263"/>
      <c r="O631" s="263"/>
      <c r="P631" s="263"/>
      <c r="Q631" s="263"/>
      <c r="R631" s="263"/>
      <c r="S631" s="263"/>
      <c r="T631" s="264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5" t="s">
        <v>155</v>
      </c>
      <c r="AU631" s="265" t="s">
        <v>83</v>
      </c>
      <c r="AV631" s="15" t="s">
        <v>154</v>
      </c>
      <c r="AW631" s="15" t="s">
        <v>31</v>
      </c>
      <c r="AX631" s="15" t="s">
        <v>81</v>
      </c>
      <c r="AY631" s="265" t="s">
        <v>147</v>
      </c>
    </row>
    <row r="632" s="2" customFormat="1" ht="16.5" customHeight="1">
      <c r="A632" s="38"/>
      <c r="B632" s="39"/>
      <c r="C632" s="266" t="s">
        <v>697</v>
      </c>
      <c r="D632" s="266" t="s">
        <v>219</v>
      </c>
      <c r="E632" s="267" t="s">
        <v>698</v>
      </c>
      <c r="F632" s="268" t="s">
        <v>699</v>
      </c>
      <c r="G632" s="269" t="s">
        <v>165</v>
      </c>
      <c r="H632" s="270">
        <v>13.872</v>
      </c>
      <c r="I632" s="271"/>
      <c r="J632" s="272">
        <f>ROUND(I632*H632,2)</f>
        <v>0</v>
      </c>
      <c r="K632" s="273"/>
      <c r="L632" s="274"/>
      <c r="M632" s="275" t="s">
        <v>1</v>
      </c>
      <c r="N632" s="276" t="s">
        <v>38</v>
      </c>
      <c r="O632" s="91"/>
      <c r="P632" s="229">
        <f>O632*H632</f>
        <v>0</v>
      </c>
      <c r="Q632" s="229">
        <v>0</v>
      </c>
      <c r="R632" s="229">
        <f>Q632*H632</f>
        <v>0</v>
      </c>
      <c r="S632" s="229">
        <v>0</v>
      </c>
      <c r="T632" s="230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1" t="s">
        <v>234</v>
      </c>
      <c r="AT632" s="231" t="s">
        <v>219</v>
      </c>
      <c r="AU632" s="231" t="s">
        <v>83</v>
      </c>
      <c r="AY632" s="17" t="s">
        <v>147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7" t="s">
        <v>81</v>
      </c>
      <c r="BK632" s="232">
        <f>ROUND(I632*H632,2)</f>
        <v>0</v>
      </c>
      <c r="BL632" s="17" t="s">
        <v>198</v>
      </c>
      <c r="BM632" s="231" t="s">
        <v>700</v>
      </c>
    </row>
    <row r="633" s="13" customFormat="1">
      <c r="A633" s="13"/>
      <c r="B633" s="233"/>
      <c r="C633" s="234"/>
      <c r="D633" s="235" t="s">
        <v>155</v>
      </c>
      <c r="E633" s="236" t="s">
        <v>1</v>
      </c>
      <c r="F633" s="237" t="s">
        <v>167</v>
      </c>
      <c r="G633" s="234"/>
      <c r="H633" s="236" t="s">
        <v>1</v>
      </c>
      <c r="I633" s="238"/>
      <c r="J633" s="234"/>
      <c r="K633" s="234"/>
      <c r="L633" s="239"/>
      <c r="M633" s="240"/>
      <c r="N633" s="241"/>
      <c r="O633" s="241"/>
      <c r="P633" s="241"/>
      <c r="Q633" s="241"/>
      <c r="R633" s="241"/>
      <c r="S633" s="241"/>
      <c r="T633" s="24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3" t="s">
        <v>155</v>
      </c>
      <c r="AU633" s="243" t="s">
        <v>83</v>
      </c>
      <c r="AV633" s="13" t="s">
        <v>81</v>
      </c>
      <c r="AW633" s="13" t="s">
        <v>31</v>
      </c>
      <c r="AX633" s="13" t="s">
        <v>73</v>
      </c>
      <c r="AY633" s="243" t="s">
        <v>147</v>
      </c>
    </row>
    <row r="634" s="14" customFormat="1">
      <c r="A634" s="14"/>
      <c r="B634" s="244"/>
      <c r="C634" s="245"/>
      <c r="D634" s="235" t="s">
        <v>155</v>
      </c>
      <c r="E634" s="246" t="s">
        <v>1</v>
      </c>
      <c r="F634" s="247" t="s">
        <v>701</v>
      </c>
      <c r="G634" s="245"/>
      <c r="H634" s="248">
        <v>5.9000000000000004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155</v>
      </c>
      <c r="AU634" s="254" t="s">
        <v>83</v>
      </c>
      <c r="AV634" s="14" t="s">
        <v>83</v>
      </c>
      <c r="AW634" s="14" t="s">
        <v>31</v>
      </c>
      <c r="AX634" s="14" t="s">
        <v>73</v>
      </c>
      <c r="AY634" s="254" t="s">
        <v>147</v>
      </c>
    </row>
    <row r="635" s="13" customFormat="1">
      <c r="A635" s="13"/>
      <c r="B635" s="233"/>
      <c r="C635" s="234"/>
      <c r="D635" s="235" t="s">
        <v>155</v>
      </c>
      <c r="E635" s="236" t="s">
        <v>1</v>
      </c>
      <c r="F635" s="237" t="s">
        <v>156</v>
      </c>
      <c r="G635" s="234"/>
      <c r="H635" s="236" t="s">
        <v>1</v>
      </c>
      <c r="I635" s="238"/>
      <c r="J635" s="234"/>
      <c r="K635" s="234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155</v>
      </c>
      <c r="AU635" s="243" t="s">
        <v>83</v>
      </c>
      <c r="AV635" s="13" t="s">
        <v>81</v>
      </c>
      <c r="AW635" s="13" t="s">
        <v>31</v>
      </c>
      <c r="AX635" s="13" t="s">
        <v>73</v>
      </c>
      <c r="AY635" s="243" t="s">
        <v>147</v>
      </c>
    </row>
    <row r="636" s="14" customFormat="1">
      <c r="A636" s="14"/>
      <c r="B636" s="244"/>
      <c r="C636" s="245"/>
      <c r="D636" s="235" t="s">
        <v>155</v>
      </c>
      <c r="E636" s="246" t="s">
        <v>1</v>
      </c>
      <c r="F636" s="247" t="s">
        <v>696</v>
      </c>
      <c r="G636" s="245"/>
      <c r="H636" s="248">
        <v>7.6999999999999993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155</v>
      </c>
      <c r="AU636" s="254" t="s">
        <v>83</v>
      </c>
      <c r="AV636" s="14" t="s">
        <v>83</v>
      </c>
      <c r="AW636" s="14" t="s">
        <v>31</v>
      </c>
      <c r="AX636" s="14" t="s">
        <v>73</v>
      </c>
      <c r="AY636" s="254" t="s">
        <v>147</v>
      </c>
    </row>
    <row r="637" s="15" customFormat="1">
      <c r="A637" s="15"/>
      <c r="B637" s="255"/>
      <c r="C637" s="256"/>
      <c r="D637" s="235" t="s">
        <v>155</v>
      </c>
      <c r="E637" s="257" t="s">
        <v>1</v>
      </c>
      <c r="F637" s="258" t="s">
        <v>158</v>
      </c>
      <c r="G637" s="256"/>
      <c r="H637" s="259">
        <v>13.6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65" t="s">
        <v>155</v>
      </c>
      <c r="AU637" s="265" t="s">
        <v>83</v>
      </c>
      <c r="AV637" s="15" t="s">
        <v>154</v>
      </c>
      <c r="AW637" s="15" t="s">
        <v>31</v>
      </c>
      <c r="AX637" s="15" t="s">
        <v>73</v>
      </c>
      <c r="AY637" s="265" t="s">
        <v>147</v>
      </c>
    </row>
    <row r="638" s="14" customFormat="1">
      <c r="A638" s="14"/>
      <c r="B638" s="244"/>
      <c r="C638" s="245"/>
      <c r="D638" s="235" t="s">
        <v>155</v>
      </c>
      <c r="E638" s="246" t="s">
        <v>1</v>
      </c>
      <c r="F638" s="247" t="s">
        <v>702</v>
      </c>
      <c r="G638" s="245"/>
      <c r="H638" s="248">
        <v>13.872</v>
      </c>
      <c r="I638" s="249"/>
      <c r="J638" s="245"/>
      <c r="K638" s="245"/>
      <c r="L638" s="250"/>
      <c r="M638" s="251"/>
      <c r="N638" s="252"/>
      <c r="O638" s="252"/>
      <c r="P638" s="252"/>
      <c r="Q638" s="252"/>
      <c r="R638" s="252"/>
      <c r="S638" s="252"/>
      <c r="T638" s="25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4" t="s">
        <v>155</v>
      </c>
      <c r="AU638" s="254" t="s">
        <v>83</v>
      </c>
      <c r="AV638" s="14" t="s">
        <v>83</v>
      </c>
      <c r="AW638" s="14" t="s">
        <v>31</v>
      </c>
      <c r="AX638" s="14" t="s">
        <v>73</v>
      </c>
      <c r="AY638" s="254" t="s">
        <v>147</v>
      </c>
    </row>
    <row r="639" s="15" customFormat="1">
      <c r="A639" s="15"/>
      <c r="B639" s="255"/>
      <c r="C639" s="256"/>
      <c r="D639" s="235" t="s">
        <v>155</v>
      </c>
      <c r="E639" s="257" t="s">
        <v>1</v>
      </c>
      <c r="F639" s="258" t="s">
        <v>158</v>
      </c>
      <c r="G639" s="256"/>
      <c r="H639" s="259">
        <v>13.872</v>
      </c>
      <c r="I639" s="260"/>
      <c r="J639" s="256"/>
      <c r="K639" s="256"/>
      <c r="L639" s="261"/>
      <c r="M639" s="262"/>
      <c r="N639" s="263"/>
      <c r="O639" s="263"/>
      <c r="P639" s="263"/>
      <c r="Q639" s="263"/>
      <c r="R639" s="263"/>
      <c r="S639" s="263"/>
      <c r="T639" s="264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65" t="s">
        <v>155</v>
      </c>
      <c r="AU639" s="265" t="s">
        <v>83</v>
      </c>
      <c r="AV639" s="15" t="s">
        <v>154</v>
      </c>
      <c r="AW639" s="15" t="s">
        <v>31</v>
      </c>
      <c r="AX639" s="15" t="s">
        <v>81</v>
      </c>
      <c r="AY639" s="265" t="s">
        <v>147</v>
      </c>
    </row>
    <row r="640" s="2" customFormat="1" ht="16.5" customHeight="1">
      <c r="A640" s="38"/>
      <c r="B640" s="39"/>
      <c r="C640" s="219" t="s">
        <v>433</v>
      </c>
      <c r="D640" s="219" t="s">
        <v>150</v>
      </c>
      <c r="E640" s="220" t="s">
        <v>703</v>
      </c>
      <c r="F640" s="221" t="s">
        <v>704</v>
      </c>
      <c r="G640" s="222" t="s">
        <v>165</v>
      </c>
      <c r="H640" s="223">
        <v>35.039999999999999</v>
      </c>
      <c r="I640" s="224"/>
      <c r="J640" s="225">
        <f>ROUND(I640*H640,2)</f>
        <v>0</v>
      </c>
      <c r="K640" s="226"/>
      <c r="L640" s="44"/>
      <c r="M640" s="227" t="s">
        <v>1</v>
      </c>
      <c r="N640" s="228" t="s">
        <v>38</v>
      </c>
      <c r="O640" s="91"/>
      <c r="P640" s="229">
        <f>O640*H640</f>
        <v>0</v>
      </c>
      <c r="Q640" s="229">
        <v>0</v>
      </c>
      <c r="R640" s="229">
        <f>Q640*H640</f>
        <v>0</v>
      </c>
      <c r="S640" s="229">
        <v>0</v>
      </c>
      <c r="T640" s="230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1" t="s">
        <v>198</v>
      </c>
      <c r="AT640" s="231" t="s">
        <v>150</v>
      </c>
      <c r="AU640" s="231" t="s">
        <v>83</v>
      </c>
      <c r="AY640" s="17" t="s">
        <v>147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7" t="s">
        <v>81</v>
      </c>
      <c r="BK640" s="232">
        <f>ROUND(I640*H640,2)</f>
        <v>0</v>
      </c>
      <c r="BL640" s="17" t="s">
        <v>198</v>
      </c>
      <c r="BM640" s="231" t="s">
        <v>705</v>
      </c>
    </row>
    <row r="641" s="13" customFormat="1">
      <c r="A641" s="13"/>
      <c r="B641" s="233"/>
      <c r="C641" s="234"/>
      <c r="D641" s="235" t="s">
        <v>155</v>
      </c>
      <c r="E641" s="236" t="s">
        <v>1</v>
      </c>
      <c r="F641" s="237" t="s">
        <v>515</v>
      </c>
      <c r="G641" s="234"/>
      <c r="H641" s="236" t="s">
        <v>1</v>
      </c>
      <c r="I641" s="238"/>
      <c r="J641" s="234"/>
      <c r="K641" s="234"/>
      <c r="L641" s="239"/>
      <c r="M641" s="240"/>
      <c r="N641" s="241"/>
      <c r="O641" s="241"/>
      <c r="P641" s="241"/>
      <c r="Q641" s="241"/>
      <c r="R641" s="241"/>
      <c r="S641" s="241"/>
      <c r="T641" s="24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3" t="s">
        <v>155</v>
      </c>
      <c r="AU641" s="243" t="s">
        <v>83</v>
      </c>
      <c r="AV641" s="13" t="s">
        <v>81</v>
      </c>
      <c r="AW641" s="13" t="s">
        <v>31</v>
      </c>
      <c r="AX641" s="13" t="s">
        <v>73</v>
      </c>
      <c r="AY641" s="243" t="s">
        <v>147</v>
      </c>
    </row>
    <row r="642" s="14" customFormat="1">
      <c r="A642" s="14"/>
      <c r="B642" s="244"/>
      <c r="C642" s="245"/>
      <c r="D642" s="235" t="s">
        <v>155</v>
      </c>
      <c r="E642" s="246" t="s">
        <v>1</v>
      </c>
      <c r="F642" s="247" t="s">
        <v>659</v>
      </c>
      <c r="G642" s="245"/>
      <c r="H642" s="248">
        <v>35.039999999999999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155</v>
      </c>
      <c r="AU642" s="254" t="s">
        <v>83</v>
      </c>
      <c r="AV642" s="14" t="s">
        <v>83</v>
      </c>
      <c r="AW642" s="14" t="s">
        <v>31</v>
      </c>
      <c r="AX642" s="14" t="s">
        <v>73</v>
      </c>
      <c r="AY642" s="254" t="s">
        <v>147</v>
      </c>
    </row>
    <row r="643" s="15" customFormat="1">
      <c r="A643" s="15"/>
      <c r="B643" s="255"/>
      <c r="C643" s="256"/>
      <c r="D643" s="235" t="s">
        <v>155</v>
      </c>
      <c r="E643" s="257" t="s">
        <v>1</v>
      </c>
      <c r="F643" s="258" t="s">
        <v>158</v>
      </c>
      <c r="G643" s="256"/>
      <c r="H643" s="259">
        <v>35.039999999999999</v>
      </c>
      <c r="I643" s="260"/>
      <c r="J643" s="256"/>
      <c r="K643" s="256"/>
      <c r="L643" s="261"/>
      <c r="M643" s="262"/>
      <c r="N643" s="263"/>
      <c r="O643" s="263"/>
      <c r="P643" s="263"/>
      <c r="Q643" s="263"/>
      <c r="R643" s="263"/>
      <c r="S643" s="263"/>
      <c r="T643" s="264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65" t="s">
        <v>155</v>
      </c>
      <c r="AU643" s="265" t="s">
        <v>83</v>
      </c>
      <c r="AV643" s="15" t="s">
        <v>154</v>
      </c>
      <c r="AW643" s="15" t="s">
        <v>31</v>
      </c>
      <c r="AX643" s="15" t="s">
        <v>81</v>
      </c>
      <c r="AY643" s="265" t="s">
        <v>147</v>
      </c>
    </row>
    <row r="644" s="2" customFormat="1" ht="16.5" customHeight="1">
      <c r="A644" s="38"/>
      <c r="B644" s="39"/>
      <c r="C644" s="219" t="s">
        <v>706</v>
      </c>
      <c r="D644" s="219" t="s">
        <v>150</v>
      </c>
      <c r="E644" s="220" t="s">
        <v>707</v>
      </c>
      <c r="F644" s="221" t="s">
        <v>708</v>
      </c>
      <c r="G644" s="222" t="s">
        <v>165</v>
      </c>
      <c r="H644" s="223">
        <v>35.039999999999999</v>
      </c>
      <c r="I644" s="224"/>
      <c r="J644" s="225">
        <f>ROUND(I644*H644,2)</f>
        <v>0</v>
      </c>
      <c r="K644" s="226"/>
      <c r="L644" s="44"/>
      <c r="M644" s="227" t="s">
        <v>1</v>
      </c>
      <c r="N644" s="228" t="s">
        <v>38</v>
      </c>
      <c r="O644" s="91"/>
      <c r="P644" s="229">
        <f>O644*H644</f>
        <v>0</v>
      </c>
      <c r="Q644" s="229">
        <v>0</v>
      </c>
      <c r="R644" s="229">
        <f>Q644*H644</f>
        <v>0</v>
      </c>
      <c r="S644" s="229">
        <v>0</v>
      </c>
      <c r="T644" s="230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1" t="s">
        <v>198</v>
      </c>
      <c r="AT644" s="231" t="s">
        <v>150</v>
      </c>
      <c r="AU644" s="231" t="s">
        <v>83</v>
      </c>
      <c r="AY644" s="17" t="s">
        <v>147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7" t="s">
        <v>81</v>
      </c>
      <c r="BK644" s="232">
        <f>ROUND(I644*H644,2)</f>
        <v>0</v>
      </c>
      <c r="BL644" s="17" t="s">
        <v>198</v>
      </c>
      <c r="BM644" s="231" t="s">
        <v>709</v>
      </c>
    </row>
    <row r="645" s="2" customFormat="1" ht="24.15" customHeight="1">
      <c r="A645" s="38"/>
      <c r="B645" s="39"/>
      <c r="C645" s="266" t="s">
        <v>437</v>
      </c>
      <c r="D645" s="266" t="s">
        <v>219</v>
      </c>
      <c r="E645" s="267" t="s">
        <v>710</v>
      </c>
      <c r="F645" s="268" t="s">
        <v>711</v>
      </c>
      <c r="G645" s="269" t="s">
        <v>165</v>
      </c>
      <c r="H645" s="270">
        <v>35.741</v>
      </c>
      <c r="I645" s="271"/>
      <c r="J645" s="272">
        <f>ROUND(I645*H645,2)</f>
        <v>0</v>
      </c>
      <c r="K645" s="273"/>
      <c r="L645" s="274"/>
      <c r="M645" s="275" t="s">
        <v>1</v>
      </c>
      <c r="N645" s="276" t="s">
        <v>38</v>
      </c>
      <c r="O645" s="91"/>
      <c r="P645" s="229">
        <f>O645*H645</f>
        <v>0</v>
      </c>
      <c r="Q645" s="229">
        <v>0</v>
      </c>
      <c r="R645" s="229">
        <f>Q645*H645</f>
        <v>0</v>
      </c>
      <c r="S645" s="229">
        <v>0</v>
      </c>
      <c r="T645" s="230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1" t="s">
        <v>234</v>
      </c>
      <c r="AT645" s="231" t="s">
        <v>219</v>
      </c>
      <c r="AU645" s="231" t="s">
        <v>83</v>
      </c>
      <c r="AY645" s="17" t="s">
        <v>147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7" t="s">
        <v>81</v>
      </c>
      <c r="BK645" s="232">
        <f>ROUND(I645*H645,2)</f>
        <v>0</v>
      </c>
      <c r="BL645" s="17" t="s">
        <v>198</v>
      </c>
      <c r="BM645" s="231" t="s">
        <v>712</v>
      </c>
    </row>
    <row r="646" s="14" customFormat="1">
      <c r="A646" s="14"/>
      <c r="B646" s="244"/>
      <c r="C646" s="245"/>
      <c r="D646" s="235" t="s">
        <v>155</v>
      </c>
      <c r="E646" s="246" t="s">
        <v>1</v>
      </c>
      <c r="F646" s="247" t="s">
        <v>713</v>
      </c>
      <c r="G646" s="245"/>
      <c r="H646" s="248">
        <v>35.7408</v>
      </c>
      <c r="I646" s="249"/>
      <c r="J646" s="245"/>
      <c r="K646" s="245"/>
      <c r="L646" s="250"/>
      <c r="M646" s="251"/>
      <c r="N646" s="252"/>
      <c r="O646" s="252"/>
      <c r="P646" s="252"/>
      <c r="Q646" s="252"/>
      <c r="R646" s="252"/>
      <c r="S646" s="252"/>
      <c r="T646" s="253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4" t="s">
        <v>155</v>
      </c>
      <c r="AU646" s="254" t="s">
        <v>83</v>
      </c>
      <c r="AV646" s="14" t="s">
        <v>83</v>
      </c>
      <c r="AW646" s="14" t="s">
        <v>31</v>
      </c>
      <c r="AX646" s="14" t="s">
        <v>73</v>
      </c>
      <c r="AY646" s="254" t="s">
        <v>147</v>
      </c>
    </row>
    <row r="647" s="15" customFormat="1">
      <c r="A647" s="15"/>
      <c r="B647" s="255"/>
      <c r="C647" s="256"/>
      <c r="D647" s="235" t="s">
        <v>155</v>
      </c>
      <c r="E647" s="257" t="s">
        <v>1</v>
      </c>
      <c r="F647" s="258" t="s">
        <v>158</v>
      </c>
      <c r="G647" s="256"/>
      <c r="H647" s="259">
        <v>35.7408</v>
      </c>
      <c r="I647" s="260"/>
      <c r="J647" s="256"/>
      <c r="K647" s="256"/>
      <c r="L647" s="261"/>
      <c r="M647" s="262"/>
      <c r="N647" s="263"/>
      <c r="O647" s="263"/>
      <c r="P647" s="263"/>
      <c r="Q647" s="263"/>
      <c r="R647" s="263"/>
      <c r="S647" s="263"/>
      <c r="T647" s="264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65" t="s">
        <v>155</v>
      </c>
      <c r="AU647" s="265" t="s">
        <v>83</v>
      </c>
      <c r="AV647" s="15" t="s">
        <v>154</v>
      </c>
      <c r="AW647" s="15" t="s">
        <v>31</v>
      </c>
      <c r="AX647" s="15" t="s">
        <v>81</v>
      </c>
      <c r="AY647" s="265" t="s">
        <v>147</v>
      </c>
    </row>
    <row r="648" s="2" customFormat="1" ht="16.5" customHeight="1">
      <c r="A648" s="38"/>
      <c r="B648" s="39"/>
      <c r="C648" s="219" t="s">
        <v>714</v>
      </c>
      <c r="D648" s="219" t="s">
        <v>150</v>
      </c>
      <c r="E648" s="220" t="s">
        <v>715</v>
      </c>
      <c r="F648" s="221" t="s">
        <v>716</v>
      </c>
      <c r="G648" s="222" t="s">
        <v>153</v>
      </c>
      <c r="H648" s="223">
        <v>47.165999999999997</v>
      </c>
      <c r="I648" s="224"/>
      <c r="J648" s="225">
        <f>ROUND(I648*H648,2)</f>
        <v>0</v>
      </c>
      <c r="K648" s="226"/>
      <c r="L648" s="44"/>
      <c r="M648" s="227" t="s">
        <v>1</v>
      </c>
      <c r="N648" s="228" t="s">
        <v>38</v>
      </c>
      <c r="O648" s="91"/>
      <c r="P648" s="229">
        <f>O648*H648</f>
        <v>0</v>
      </c>
      <c r="Q648" s="229">
        <v>0</v>
      </c>
      <c r="R648" s="229">
        <f>Q648*H648</f>
        <v>0</v>
      </c>
      <c r="S648" s="229">
        <v>0</v>
      </c>
      <c r="T648" s="230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31" t="s">
        <v>198</v>
      </c>
      <c r="AT648" s="231" t="s">
        <v>150</v>
      </c>
      <c r="AU648" s="231" t="s">
        <v>83</v>
      </c>
      <c r="AY648" s="17" t="s">
        <v>147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7" t="s">
        <v>81</v>
      </c>
      <c r="BK648" s="232">
        <f>ROUND(I648*H648,2)</f>
        <v>0</v>
      </c>
      <c r="BL648" s="17" t="s">
        <v>198</v>
      </c>
      <c r="BM648" s="231" t="s">
        <v>717</v>
      </c>
    </row>
    <row r="649" s="13" customFormat="1">
      <c r="A649" s="13"/>
      <c r="B649" s="233"/>
      <c r="C649" s="234"/>
      <c r="D649" s="235" t="s">
        <v>155</v>
      </c>
      <c r="E649" s="236" t="s">
        <v>1</v>
      </c>
      <c r="F649" s="237" t="s">
        <v>636</v>
      </c>
      <c r="G649" s="234"/>
      <c r="H649" s="236" t="s">
        <v>1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155</v>
      </c>
      <c r="AU649" s="243" t="s">
        <v>83</v>
      </c>
      <c r="AV649" s="13" t="s">
        <v>81</v>
      </c>
      <c r="AW649" s="13" t="s">
        <v>31</v>
      </c>
      <c r="AX649" s="13" t="s">
        <v>73</v>
      </c>
      <c r="AY649" s="243" t="s">
        <v>147</v>
      </c>
    </row>
    <row r="650" s="14" customFormat="1">
      <c r="A650" s="14"/>
      <c r="B650" s="244"/>
      <c r="C650" s="245"/>
      <c r="D650" s="235" t="s">
        <v>155</v>
      </c>
      <c r="E650" s="246" t="s">
        <v>1</v>
      </c>
      <c r="F650" s="247" t="s">
        <v>637</v>
      </c>
      <c r="G650" s="245"/>
      <c r="H650" s="248">
        <v>6.4354999999999993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155</v>
      </c>
      <c r="AU650" s="254" t="s">
        <v>83</v>
      </c>
      <c r="AV650" s="14" t="s">
        <v>83</v>
      </c>
      <c r="AW650" s="14" t="s">
        <v>31</v>
      </c>
      <c r="AX650" s="14" t="s">
        <v>73</v>
      </c>
      <c r="AY650" s="254" t="s">
        <v>147</v>
      </c>
    </row>
    <row r="651" s="13" customFormat="1">
      <c r="A651" s="13"/>
      <c r="B651" s="233"/>
      <c r="C651" s="234"/>
      <c r="D651" s="235" t="s">
        <v>155</v>
      </c>
      <c r="E651" s="236" t="s">
        <v>1</v>
      </c>
      <c r="F651" s="237" t="s">
        <v>533</v>
      </c>
      <c r="G651" s="234"/>
      <c r="H651" s="236" t="s">
        <v>1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155</v>
      </c>
      <c r="AU651" s="243" t="s">
        <v>83</v>
      </c>
      <c r="AV651" s="13" t="s">
        <v>81</v>
      </c>
      <c r="AW651" s="13" t="s">
        <v>31</v>
      </c>
      <c r="AX651" s="13" t="s">
        <v>73</v>
      </c>
      <c r="AY651" s="243" t="s">
        <v>147</v>
      </c>
    </row>
    <row r="652" s="14" customFormat="1">
      <c r="A652" s="14"/>
      <c r="B652" s="244"/>
      <c r="C652" s="245"/>
      <c r="D652" s="235" t="s">
        <v>155</v>
      </c>
      <c r="E652" s="246" t="s">
        <v>1</v>
      </c>
      <c r="F652" s="247" t="s">
        <v>646</v>
      </c>
      <c r="G652" s="245"/>
      <c r="H652" s="248">
        <v>40.729999999999997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155</v>
      </c>
      <c r="AU652" s="254" t="s">
        <v>83</v>
      </c>
      <c r="AV652" s="14" t="s">
        <v>83</v>
      </c>
      <c r="AW652" s="14" t="s">
        <v>31</v>
      </c>
      <c r="AX652" s="14" t="s">
        <v>73</v>
      </c>
      <c r="AY652" s="254" t="s">
        <v>147</v>
      </c>
    </row>
    <row r="653" s="15" customFormat="1">
      <c r="A653" s="15"/>
      <c r="B653" s="255"/>
      <c r="C653" s="256"/>
      <c r="D653" s="235" t="s">
        <v>155</v>
      </c>
      <c r="E653" s="257" t="s">
        <v>1</v>
      </c>
      <c r="F653" s="258" t="s">
        <v>158</v>
      </c>
      <c r="G653" s="256"/>
      <c r="H653" s="259">
        <v>47.165499999999994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65" t="s">
        <v>155</v>
      </c>
      <c r="AU653" s="265" t="s">
        <v>83</v>
      </c>
      <c r="AV653" s="15" t="s">
        <v>154</v>
      </c>
      <c r="AW653" s="15" t="s">
        <v>31</v>
      </c>
      <c r="AX653" s="15" t="s">
        <v>81</v>
      </c>
      <c r="AY653" s="265" t="s">
        <v>147</v>
      </c>
    </row>
    <row r="654" s="2" customFormat="1" ht="24.15" customHeight="1">
      <c r="A654" s="38"/>
      <c r="B654" s="39"/>
      <c r="C654" s="219" t="s">
        <v>440</v>
      </c>
      <c r="D654" s="219" t="s">
        <v>150</v>
      </c>
      <c r="E654" s="220" t="s">
        <v>718</v>
      </c>
      <c r="F654" s="221" t="s">
        <v>719</v>
      </c>
      <c r="G654" s="222" t="s">
        <v>302</v>
      </c>
      <c r="H654" s="223">
        <v>4.9420000000000002</v>
      </c>
      <c r="I654" s="224"/>
      <c r="J654" s="225">
        <f>ROUND(I654*H654,2)</f>
        <v>0</v>
      </c>
      <c r="K654" s="226"/>
      <c r="L654" s="44"/>
      <c r="M654" s="227" t="s">
        <v>1</v>
      </c>
      <c r="N654" s="228" t="s">
        <v>38</v>
      </c>
      <c r="O654" s="91"/>
      <c r="P654" s="229">
        <f>O654*H654</f>
        <v>0</v>
      </c>
      <c r="Q654" s="229">
        <v>0</v>
      </c>
      <c r="R654" s="229">
        <f>Q654*H654</f>
        <v>0</v>
      </c>
      <c r="S654" s="229">
        <v>0</v>
      </c>
      <c r="T654" s="230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31" t="s">
        <v>198</v>
      </c>
      <c r="AT654" s="231" t="s">
        <v>150</v>
      </c>
      <c r="AU654" s="231" t="s">
        <v>83</v>
      </c>
      <c r="AY654" s="17" t="s">
        <v>147</v>
      </c>
      <c r="BE654" s="232">
        <f>IF(N654="základní",J654,0)</f>
        <v>0</v>
      </c>
      <c r="BF654" s="232">
        <f>IF(N654="snížená",J654,0)</f>
        <v>0</v>
      </c>
      <c r="BG654" s="232">
        <f>IF(N654="zákl. přenesená",J654,0)</f>
        <v>0</v>
      </c>
      <c r="BH654" s="232">
        <f>IF(N654="sníž. přenesená",J654,0)</f>
        <v>0</v>
      </c>
      <c r="BI654" s="232">
        <f>IF(N654="nulová",J654,0)</f>
        <v>0</v>
      </c>
      <c r="BJ654" s="17" t="s">
        <v>81</v>
      </c>
      <c r="BK654" s="232">
        <f>ROUND(I654*H654,2)</f>
        <v>0</v>
      </c>
      <c r="BL654" s="17" t="s">
        <v>198</v>
      </c>
      <c r="BM654" s="231" t="s">
        <v>720</v>
      </c>
    </row>
    <row r="655" s="12" customFormat="1" ht="22.8" customHeight="1">
      <c r="A655" s="12"/>
      <c r="B655" s="203"/>
      <c r="C655" s="204"/>
      <c r="D655" s="205" t="s">
        <v>72</v>
      </c>
      <c r="E655" s="217" t="s">
        <v>721</v>
      </c>
      <c r="F655" s="217" t="s">
        <v>722</v>
      </c>
      <c r="G655" s="204"/>
      <c r="H655" s="204"/>
      <c r="I655" s="207"/>
      <c r="J655" s="218">
        <f>BK655</f>
        <v>0</v>
      </c>
      <c r="K655" s="204"/>
      <c r="L655" s="209"/>
      <c r="M655" s="210"/>
      <c r="N655" s="211"/>
      <c r="O655" s="211"/>
      <c r="P655" s="212">
        <f>SUM(P656:P665)</f>
        <v>0</v>
      </c>
      <c r="Q655" s="211"/>
      <c r="R655" s="212">
        <f>SUM(R656:R665)</f>
        <v>0</v>
      </c>
      <c r="S655" s="211"/>
      <c r="T655" s="213">
        <f>SUM(T656:T665)</f>
        <v>0</v>
      </c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R655" s="214" t="s">
        <v>83</v>
      </c>
      <c r="AT655" s="215" t="s">
        <v>72</v>
      </c>
      <c r="AU655" s="215" t="s">
        <v>81</v>
      </c>
      <c r="AY655" s="214" t="s">
        <v>147</v>
      </c>
      <c r="BK655" s="216">
        <f>SUM(BK656:BK665)</f>
        <v>0</v>
      </c>
    </row>
    <row r="656" s="2" customFormat="1" ht="24.15" customHeight="1">
      <c r="A656" s="38"/>
      <c r="B656" s="39"/>
      <c r="C656" s="219" t="s">
        <v>723</v>
      </c>
      <c r="D656" s="219" t="s">
        <v>150</v>
      </c>
      <c r="E656" s="220" t="s">
        <v>724</v>
      </c>
      <c r="F656" s="221" t="s">
        <v>725</v>
      </c>
      <c r="G656" s="222" t="s">
        <v>153</v>
      </c>
      <c r="H656" s="223">
        <v>265.226</v>
      </c>
      <c r="I656" s="224"/>
      <c r="J656" s="225">
        <f>ROUND(I656*H656,2)</f>
        <v>0</v>
      </c>
      <c r="K656" s="226"/>
      <c r="L656" s="44"/>
      <c r="M656" s="227" t="s">
        <v>1</v>
      </c>
      <c r="N656" s="228" t="s">
        <v>38</v>
      </c>
      <c r="O656" s="91"/>
      <c r="P656" s="229">
        <f>O656*H656</f>
        <v>0</v>
      </c>
      <c r="Q656" s="229">
        <v>0</v>
      </c>
      <c r="R656" s="229">
        <f>Q656*H656</f>
        <v>0</v>
      </c>
      <c r="S656" s="229">
        <v>0</v>
      </c>
      <c r="T656" s="230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31" t="s">
        <v>198</v>
      </c>
      <c r="AT656" s="231" t="s">
        <v>150</v>
      </c>
      <c r="AU656" s="231" t="s">
        <v>83</v>
      </c>
      <c r="AY656" s="17" t="s">
        <v>147</v>
      </c>
      <c r="BE656" s="232">
        <f>IF(N656="základní",J656,0)</f>
        <v>0</v>
      </c>
      <c r="BF656" s="232">
        <f>IF(N656="snížená",J656,0)</f>
        <v>0</v>
      </c>
      <c r="BG656" s="232">
        <f>IF(N656="zákl. přenesená",J656,0)</f>
        <v>0</v>
      </c>
      <c r="BH656" s="232">
        <f>IF(N656="sníž. přenesená",J656,0)</f>
        <v>0</v>
      </c>
      <c r="BI656" s="232">
        <f>IF(N656="nulová",J656,0)</f>
        <v>0</v>
      </c>
      <c r="BJ656" s="17" t="s">
        <v>81</v>
      </c>
      <c r="BK656" s="232">
        <f>ROUND(I656*H656,2)</f>
        <v>0</v>
      </c>
      <c r="BL656" s="17" t="s">
        <v>198</v>
      </c>
      <c r="BM656" s="231" t="s">
        <v>726</v>
      </c>
    </row>
    <row r="657" s="13" customFormat="1">
      <c r="A657" s="13"/>
      <c r="B657" s="233"/>
      <c r="C657" s="234"/>
      <c r="D657" s="235" t="s">
        <v>155</v>
      </c>
      <c r="E657" s="236" t="s">
        <v>1</v>
      </c>
      <c r="F657" s="237" t="s">
        <v>250</v>
      </c>
      <c r="G657" s="234"/>
      <c r="H657" s="236" t="s">
        <v>1</v>
      </c>
      <c r="I657" s="238"/>
      <c r="J657" s="234"/>
      <c r="K657" s="234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155</v>
      </c>
      <c r="AU657" s="243" t="s">
        <v>83</v>
      </c>
      <c r="AV657" s="13" t="s">
        <v>81</v>
      </c>
      <c r="AW657" s="13" t="s">
        <v>31</v>
      </c>
      <c r="AX657" s="13" t="s">
        <v>73</v>
      </c>
      <c r="AY657" s="243" t="s">
        <v>147</v>
      </c>
    </row>
    <row r="658" s="14" customFormat="1">
      <c r="A658" s="14"/>
      <c r="B658" s="244"/>
      <c r="C658" s="245"/>
      <c r="D658" s="235" t="s">
        <v>155</v>
      </c>
      <c r="E658" s="246" t="s">
        <v>1</v>
      </c>
      <c r="F658" s="247" t="s">
        <v>251</v>
      </c>
      <c r="G658" s="245"/>
      <c r="H658" s="248">
        <v>68.420000000000002</v>
      </c>
      <c r="I658" s="249"/>
      <c r="J658" s="245"/>
      <c r="K658" s="245"/>
      <c r="L658" s="250"/>
      <c r="M658" s="251"/>
      <c r="N658" s="252"/>
      <c r="O658" s="252"/>
      <c r="P658" s="252"/>
      <c r="Q658" s="252"/>
      <c r="R658" s="252"/>
      <c r="S658" s="252"/>
      <c r="T658" s="25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4" t="s">
        <v>155</v>
      </c>
      <c r="AU658" s="254" t="s">
        <v>83</v>
      </c>
      <c r="AV658" s="14" t="s">
        <v>83</v>
      </c>
      <c r="AW658" s="14" t="s">
        <v>31</v>
      </c>
      <c r="AX658" s="14" t="s">
        <v>73</v>
      </c>
      <c r="AY658" s="254" t="s">
        <v>147</v>
      </c>
    </row>
    <row r="659" s="13" customFormat="1">
      <c r="A659" s="13"/>
      <c r="B659" s="233"/>
      <c r="C659" s="234"/>
      <c r="D659" s="235" t="s">
        <v>155</v>
      </c>
      <c r="E659" s="236" t="s">
        <v>1</v>
      </c>
      <c r="F659" s="237" t="s">
        <v>174</v>
      </c>
      <c r="G659" s="234"/>
      <c r="H659" s="236" t="s">
        <v>1</v>
      </c>
      <c r="I659" s="238"/>
      <c r="J659" s="234"/>
      <c r="K659" s="234"/>
      <c r="L659" s="239"/>
      <c r="M659" s="240"/>
      <c r="N659" s="241"/>
      <c r="O659" s="241"/>
      <c r="P659" s="241"/>
      <c r="Q659" s="241"/>
      <c r="R659" s="241"/>
      <c r="S659" s="241"/>
      <c r="T659" s="24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3" t="s">
        <v>155</v>
      </c>
      <c r="AU659" s="243" t="s">
        <v>83</v>
      </c>
      <c r="AV659" s="13" t="s">
        <v>81</v>
      </c>
      <c r="AW659" s="13" t="s">
        <v>31</v>
      </c>
      <c r="AX659" s="13" t="s">
        <v>73</v>
      </c>
      <c r="AY659" s="243" t="s">
        <v>147</v>
      </c>
    </row>
    <row r="660" s="14" customFormat="1">
      <c r="A660" s="14"/>
      <c r="B660" s="244"/>
      <c r="C660" s="245"/>
      <c r="D660" s="235" t="s">
        <v>155</v>
      </c>
      <c r="E660" s="246" t="s">
        <v>1</v>
      </c>
      <c r="F660" s="247" t="s">
        <v>252</v>
      </c>
      <c r="G660" s="245"/>
      <c r="H660" s="248">
        <v>40.840000000000003</v>
      </c>
      <c r="I660" s="249"/>
      <c r="J660" s="245"/>
      <c r="K660" s="245"/>
      <c r="L660" s="250"/>
      <c r="M660" s="251"/>
      <c r="N660" s="252"/>
      <c r="O660" s="252"/>
      <c r="P660" s="252"/>
      <c r="Q660" s="252"/>
      <c r="R660" s="252"/>
      <c r="S660" s="252"/>
      <c r="T660" s="253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4" t="s">
        <v>155</v>
      </c>
      <c r="AU660" s="254" t="s">
        <v>83</v>
      </c>
      <c r="AV660" s="14" t="s">
        <v>83</v>
      </c>
      <c r="AW660" s="14" t="s">
        <v>31</v>
      </c>
      <c r="AX660" s="14" t="s">
        <v>73</v>
      </c>
      <c r="AY660" s="254" t="s">
        <v>147</v>
      </c>
    </row>
    <row r="661" s="13" customFormat="1">
      <c r="A661" s="13"/>
      <c r="B661" s="233"/>
      <c r="C661" s="234"/>
      <c r="D661" s="235" t="s">
        <v>155</v>
      </c>
      <c r="E661" s="236" t="s">
        <v>1</v>
      </c>
      <c r="F661" s="237" t="s">
        <v>636</v>
      </c>
      <c r="G661" s="234"/>
      <c r="H661" s="236" t="s">
        <v>1</v>
      </c>
      <c r="I661" s="238"/>
      <c r="J661" s="234"/>
      <c r="K661" s="234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155</v>
      </c>
      <c r="AU661" s="243" t="s">
        <v>83</v>
      </c>
      <c r="AV661" s="13" t="s">
        <v>81</v>
      </c>
      <c r="AW661" s="13" t="s">
        <v>31</v>
      </c>
      <c r="AX661" s="13" t="s">
        <v>73</v>
      </c>
      <c r="AY661" s="243" t="s">
        <v>147</v>
      </c>
    </row>
    <row r="662" s="14" customFormat="1">
      <c r="A662" s="14"/>
      <c r="B662" s="244"/>
      <c r="C662" s="245"/>
      <c r="D662" s="235" t="s">
        <v>155</v>
      </c>
      <c r="E662" s="246" t="s">
        <v>1</v>
      </c>
      <c r="F662" s="247" t="s">
        <v>637</v>
      </c>
      <c r="G662" s="245"/>
      <c r="H662" s="248">
        <v>6.4354999999999993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4" t="s">
        <v>155</v>
      </c>
      <c r="AU662" s="254" t="s">
        <v>83</v>
      </c>
      <c r="AV662" s="14" t="s">
        <v>83</v>
      </c>
      <c r="AW662" s="14" t="s">
        <v>31</v>
      </c>
      <c r="AX662" s="14" t="s">
        <v>73</v>
      </c>
      <c r="AY662" s="254" t="s">
        <v>147</v>
      </c>
    </row>
    <row r="663" s="13" customFormat="1">
      <c r="A663" s="13"/>
      <c r="B663" s="233"/>
      <c r="C663" s="234"/>
      <c r="D663" s="235" t="s">
        <v>155</v>
      </c>
      <c r="E663" s="236" t="s">
        <v>1</v>
      </c>
      <c r="F663" s="237" t="s">
        <v>156</v>
      </c>
      <c r="G663" s="234"/>
      <c r="H663" s="236" t="s">
        <v>1</v>
      </c>
      <c r="I663" s="238"/>
      <c r="J663" s="234"/>
      <c r="K663" s="234"/>
      <c r="L663" s="239"/>
      <c r="M663" s="240"/>
      <c r="N663" s="241"/>
      <c r="O663" s="241"/>
      <c r="P663" s="241"/>
      <c r="Q663" s="241"/>
      <c r="R663" s="241"/>
      <c r="S663" s="241"/>
      <c r="T663" s="24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3" t="s">
        <v>155</v>
      </c>
      <c r="AU663" s="243" t="s">
        <v>83</v>
      </c>
      <c r="AV663" s="13" t="s">
        <v>81</v>
      </c>
      <c r="AW663" s="13" t="s">
        <v>31</v>
      </c>
      <c r="AX663" s="13" t="s">
        <v>73</v>
      </c>
      <c r="AY663" s="243" t="s">
        <v>147</v>
      </c>
    </row>
    <row r="664" s="14" customFormat="1">
      <c r="A664" s="14"/>
      <c r="B664" s="244"/>
      <c r="C664" s="245"/>
      <c r="D664" s="235" t="s">
        <v>155</v>
      </c>
      <c r="E664" s="246" t="s">
        <v>1</v>
      </c>
      <c r="F664" s="247" t="s">
        <v>638</v>
      </c>
      <c r="G664" s="245"/>
      <c r="H664" s="248">
        <v>149.53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155</v>
      </c>
      <c r="AU664" s="254" t="s">
        <v>83</v>
      </c>
      <c r="AV664" s="14" t="s">
        <v>83</v>
      </c>
      <c r="AW664" s="14" t="s">
        <v>31</v>
      </c>
      <c r="AX664" s="14" t="s">
        <v>73</v>
      </c>
      <c r="AY664" s="254" t="s">
        <v>147</v>
      </c>
    </row>
    <row r="665" s="15" customFormat="1">
      <c r="A665" s="15"/>
      <c r="B665" s="255"/>
      <c r="C665" s="256"/>
      <c r="D665" s="235" t="s">
        <v>155</v>
      </c>
      <c r="E665" s="257" t="s">
        <v>1</v>
      </c>
      <c r="F665" s="258" t="s">
        <v>158</v>
      </c>
      <c r="G665" s="256"/>
      <c r="H665" s="259">
        <v>265.22550000000001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5" t="s">
        <v>155</v>
      </c>
      <c r="AU665" s="265" t="s">
        <v>83</v>
      </c>
      <c r="AV665" s="15" t="s">
        <v>154</v>
      </c>
      <c r="AW665" s="15" t="s">
        <v>31</v>
      </c>
      <c r="AX665" s="15" t="s">
        <v>81</v>
      </c>
      <c r="AY665" s="265" t="s">
        <v>147</v>
      </c>
    </row>
    <row r="666" s="12" customFormat="1" ht="22.8" customHeight="1">
      <c r="A666" s="12"/>
      <c r="B666" s="203"/>
      <c r="C666" s="204"/>
      <c r="D666" s="205" t="s">
        <v>72</v>
      </c>
      <c r="E666" s="217" t="s">
        <v>727</v>
      </c>
      <c r="F666" s="217" t="s">
        <v>728</v>
      </c>
      <c r="G666" s="204"/>
      <c r="H666" s="204"/>
      <c r="I666" s="207"/>
      <c r="J666" s="218">
        <f>BK666</f>
        <v>0</v>
      </c>
      <c r="K666" s="204"/>
      <c r="L666" s="209"/>
      <c r="M666" s="210"/>
      <c r="N666" s="211"/>
      <c r="O666" s="211"/>
      <c r="P666" s="212">
        <f>SUM(P667:P712)</f>
        <v>0</v>
      </c>
      <c r="Q666" s="211"/>
      <c r="R666" s="212">
        <f>SUM(R667:R712)</f>
        <v>0</v>
      </c>
      <c r="S666" s="211"/>
      <c r="T666" s="213">
        <f>SUM(T667:T712)</f>
        <v>0</v>
      </c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R666" s="214" t="s">
        <v>83</v>
      </c>
      <c r="AT666" s="215" t="s">
        <v>72</v>
      </c>
      <c r="AU666" s="215" t="s">
        <v>81</v>
      </c>
      <c r="AY666" s="214" t="s">
        <v>147</v>
      </c>
      <c r="BK666" s="216">
        <f>SUM(BK667:BK712)</f>
        <v>0</v>
      </c>
    </row>
    <row r="667" s="2" customFormat="1" ht="16.5" customHeight="1">
      <c r="A667" s="38"/>
      <c r="B667" s="39"/>
      <c r="C667" s="219" t="s">
        <v>444</v>
      </c>
      <c r="D667" s="219" t="s">
        <v>150</v>
      </c>
      <c r="E667" s="220" t="s">
        <v>729</v>
      </c>
      <c r="F667" s="221" t="s">
        <v>730</v>
      </c>
      <c r="G667" s="222" t="s">
        <v>153</v>
      </c>
      <c r="H667" s="223">
        <v>11.082000000000001</v>
      </c>
      <c r="I667" s="224"/>
      <c r="J667" s="225">
        <f>ROUND(I667*H667,2)</f>
        <v>0</v>
      </c>
      <c r="K667" s="226"/>
      <c r="L667" s="44"/>
      <c r="M667" s="227" t="s">
        <v>1</v>
      </c>
      <c r="N667" s="228" t="s">
        <v>38</v>
      </c>
      <c r="O667" s="91"/>
      <c r="P667" s="229">
        <f>O667*H667</f>
        <v>0</v>
      </c>
      <c r="Q667" s="229">
        <v>0</v>
      </c>
      <c r="R667" s="229">
        <f>Q667*H667</f>
        <v>0</v>
      </c>
      <c r="S667" s="229">
        <v>0</v>
      </c>
      <c r="T667" s="230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31" t="s">
        <v>198</v>
      </c>
      <c r="AT667" s="231" t="s">
        <v>150</v>
      </c>
      <c r="AU667" s="231" t="s">
        <v>83</v>
      </c>
      <c r="AY667" s="17" t="s">
        <v>147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7" t="s">
        <v>81</v>
      </c>
      <c r="BK667" s="232">
        <f>ROUND(I667*H667,2)</f>
        <v>0</v>
      </c>
      <c r="BL667" s="17" t="s">
        <v>198</v>
      </c>
      <c r="BM667" s="231" t="s">
        <v>731</v>
      </c>
    </row>
    <row r="668" s="13" customFormat="1">
      <c r="A668" s="13"/>
      <c r="B668" s="233"/>
      <c r="C668" s="234"/>
      <c r="D668" s="235" t="s">
        <v>155</v>
      </c>
      <c r="E668" s="236" t="s">
        <v>1</v>
      </c>
      <c r="F668" s="237" t="s">
        <v>167</v>
      </c>
      <c r="G668" s="234"/>
      <c r="H668" s="236" t="s">
        <v>1</v>
      </c>
      <c r="I668" s="238"/>
      <c r="J668" s="234"/>
      <c r="K668" s="234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155</v>
      </c>
      <c r="AU668" s="243" t="s">
        <v>83</v>
      </c>
      <c r="AV668" s="13" t="s">
        <v>81</v>
      </c>
      <c r="AW668" s="13" t="s">
        <v>31</v>
      </c>
      <c r="AX668" s="13" t="s">
        <v>73</v>
      </c>
      <c r="AY668" s="243" t="s">
        <v>147</v>
      </c>
    </row>
    <row r="669" s="14" customFormat="1">
      <c r="A669" s="14"/>
      <c r="B669" s="244"/>
      <c r="C669" s="245"/>
      <c r="D669" s="235" t="s">
        <v>155</v>
      </c>
      <c r="E669" s="246" t="s">
        <v>1</v>
      </c>
      <c r="F669" s="247" t="s">
        <v>732</v>
      </c>
      <c r="G669" s="245"/>
      <c r="H669" s="248">
        <v>5.25</v>
      </c>
      <c r="I669" s="249"/>
      <c r="J669" s="245"/>
      <c r="K669" s="245"/>
      <c r="L669" s="250"/>
      <c r="M669" s="251"/>
      <c r="N669" s="252"/>
      <c r="O669" s="252"/>
      <c r="P669" s="252"/>
      <c r="Q669" s="252"/>
      <c r="R669" s="252"/>
      <c r="S669" s="252"/>
      <c r="T669" s="25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4" t="s">
        <v>155</v>
      </c>
      <c r="AU669" s="254" t="s">
        <v>83</v>
      </c>
      <c r="AV669" s="14" t="s">
        <v>83</v>
      </c>
      <c r="AW669" s="14" t="s">
        <v>31</v>
      </c>
      <c r="AX669" s="14" t="s">
        <v>73</v>
      </c>
      <c r="AY669" s="254" t="s">
        <v>147</v>
      </c>
    </row>
    <row r="670" s="13" customFormat="1">
      <c r="A670" s="13"/>
      <c r="B670" s="233"/>
      <c r="C670" s="234"/>
      <c r="D670" s="235" t="s">
        <v>155</v>
      </c>
      <c r="E670" s="236" t="s">
        <v>1</v>
      </c>
      <c r="F670" s="237" t="s">
        <v>156</v>
      </c>
      <c r="G670" s="234"/>
      <c r="H670" s="236" t="s">
        <v>1</v>
      </c>
      <c r="I670" s="238"/>
      <c r="J670" s="234"/>
      <c r="K670" s="234"/>
      <c r="L670" s="239"/>
      <c r="M670" s="240"/>
      <c r="N670" s="241"/>
      <c r="O670" s="241"/>
      <c r="P670" s="241"/>
      <c r="Q670" s="241"/>
      <c r="R670" s="241"/>
      <c r="S670" s="241"/>
      <c r="T670" s="24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3" t="s">
        <v>155</v>
      </c>
      <c r="AU670" s="243" t="s">
        <v>83</v>
      </c>
      <c r="AV670" s="13" t="s">
        <v>81</v>
      </c>
      <c r="AW670" s="13" t="s">
        <v>31</v>
      </c>
      <c r="AX670" s="13" t="s">
        <v>73</v>
      </c>
      <c r="AY670" s="243" t="s">
        <v>147</v>
      </c>
    </row>
    <row r="671" s="14" customFormat="1">
      <c r="A671" s="14"/>
      <c r="B671" s="244"/>
      <c r="C671" s="245"/>
      <c r="D671" s="235" t="s">
        <v>155</v>
      </c>
      <c r="E671" s="246" t="s">
        <v>1</v>
      </c>
      <c r="F671" s="247" t="s">
        <v>733</v>
      </c>
      <c r="G671" s="245"/>
      <c r="H671" s="248">
        <v>5.8319999999999999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155</v>
      </c>
      <c r="AU671" s="254" t="s">
        <v>83</v>
      </c>
      <c r="AV671" s="14" t="s">
        <v>83</v>
      </c>
      <c r="AW671" s="14" t="s">
        <v>31</v>
      </c>
      <c r="AX671" s="14" t="s">
        <v>73</v>
      </c>
      <c r="AY671" s="254" t="s">
        <v>147</v>
      </c>
    </row>
    <row r="672" s="15" customFormat="1">
      <c r="A672" s="15"/>
      <c r="B672" s="255"/>
      <c r="C672" s="256"/>
      <c r="D672" s="235" t="s">
        <v>155</v>
      </c>
      <c r="E672" s="257" t="s">
        <v>1</v>
      </c>
      <c r="F672" s="258" t="s">
        <v>158</v>
      </c>
      <c r="G672" s="256"/>
      <c r="H672" s="259">
        <v>11.082000000000001</v>
      </c>
      <c r="I672" s="260"/>
      <c r="J672" s="256"/>
      <c r="K672" s="256"/>
      <c r="L672" s="261"/>
      <c r="M672" s="262"/>
      <c r="N672" s="263"/>
      <c r="O672" s="263"/>
      <c r="P672" s="263"/>
      <c r="Q672" s="263"/>
      <c r="R672" s="263"/>
      <c r="S672" s="263"/>
      <c r="T672" s="264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65" t="s">
        <v>155</v>
      </c>
      <c r="AU672" s="265" t="s">
        <v>83</v>
      </c>
      <c r="AV672" s="15" t="s">
        <v>154</v>
      </c>
      <c r="AW672" s="15" t="s">
        <v>31</v>
      </c>
      <c r="AX672" s="15" t="s">
        <v>81</v>
      </c>
      <c r="AY672" s="265" t="s">
        <v>147</v>
      </c>
    </row>
    <row r="673" s="2" customFormat="1" ht="16.5" customHeight="1">
      <c r="A673" s="38"/>
      <c r="B673" s="39"/>
      <c r="C673" s="219" t="s">
        <v>734</v>
      </c>
      <c r="D673" s="219" t="s">
        <v>150</v>
      </c>
      <c r="E673" s="220" t="s">
        <v>735</v>
      </c>
      <c r="F673" s="221" t="s">
        <v>736</v>
      </c>
      <c r="G673" s="222" t="s">
        <v>153</v>
      </c>
      <c r="H673" s="223">
        <v>11.082000000000001</v>
      </c>
      <c r="I673" s="224"/>
      <c r="J673" s="225">
        <f>ROUND(I673*H673,2)</f>
        <v>0</v>
      </c>
      <c r="K673" s="226"/>
      <c r="L673" s="44"/>
      <c r="M673" s="227" t="s">
        <v>1</v>
      </c>
      <c r="N673" s="228" t="s">
        <v>38</v>
      </c>
      <c r="O673" s="91"/>
      <c r="P673" s="229">
        <f>O673*H673</f>
        <v>0</v>
      </c>
      <c r="Q673" s="229">
        <v>0</v>
      </c>
      <c r="R673" s="229">
        <f>Q673*H673</f>
        <v>0</v>
      </c>
      <c r="S673" s="229">
        <v>0</v>
      </c>
      <c r="T673" s="230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31" t="s">
        <v>198</v>
      </c>
      <c r="AT673" s="231" t="s">
        <v>150</v>
      </c>
      <c r="AU673" s="231" t="s">
        <v>83</v>
      </c>
      <c r="AY673" s="17" t="s">
        <v>147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7" t="s">
        <v>81</v>
      </c>
      <c r="BK673" s="232">
        <f>ROUND(I673*H673,2)</f>
        <v>0</v>
      </c>
      <c r="BL673" s="17" t="s">
        <v>198</v>
      </c>
      <c r="BM673" s="231" t="s">
        <v>737</v>
      </c>
    </row>
    <row r="674" s="2" customFormat="1" ht="24.15" customHeight="1">
      <c r="A674" s="38"/>
      <c r="B674" s="39"/>
      <c r="C674" s="219" t="s">
        <v>449</v>
      </c>
      <c r="D674" s="219" t="s">
        <v>150</v>
      </c>
      <c r="E674" s="220" t="s">
        <v>738</v>
      </c>
      <c r="F674" s="221" t="s">
        <v>739</v>
      </c>
      <c r="G674" s="222" t="s">
        <v>153</v>
      </c>
      <c r="H674" s="223">
        <v>5.25</v>
      </c>
      <c r="I674" s="224"/>
      <c r="J674" s="225">
        <f>ROUND(I674*H674,2)</f>
        <v>0</v>
      </c>
      <c r="K674" s="226"/>
      <c r="L674" s="44"/>
      <c r="M674" s="227" t="s">
        <v>1</v>
      </c>
      <c r="N674" s="228" t="s">
        <v>38</v>
      </c>
      <c r="O674" s="91"/>
      <c r="P674" s="229">
        <f>O674*H674</f>
        <v>0</v>
      </c>
      <c r="Q674" s="229">
        <v>0</v>
      </c>
      <c r="R674" s="229">
        <f>Q674*H674</f>
        <v>0</v>
      </c>
      <c r="S674" s="229">
        <v>0</v>
      </c>
      <c r="T674" s="23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1" t="s">
        <v>198</v>
      </c>
      <c r="AT674" s="231" t="s">
        <v>150</v>
      </c>
      <c r="AU674" s="231" t="s">
        <v>83</v>
      </c>
      <c r="AY674" s="17" t="s">
        <v>147</v>
      </c>
      <c r="BE674" s="232">
        <f>IF(N674="základní",J674,0)</f>
        <v>0</v>
      </c>
      <c r="BF674" s="232">
        <f>IF(N674="snížená",J674,0)</f>
        <v>0</v>
      </c>
      <c r="BG674" s="232">
        <f>IF(N674="zákl. přenesená",J674,0)</f>
        <v>0</v>
      </c>
      <c r="BH674" s="232">
        <f>IF(N674="sníž. přenesená",J674,0)</f>
        <v>0</v>
      </c>
      <c r="BI674" s="232">
        <f>IF(N674="nulová",J674,0)</f>
        <v>0</v>
      </c>
      <c r="BJ674" s="17" t="s">
        <v>81</v>
      </c>
      <c r="BK674" s="232">
        <f>ROUND(I674*H674,2)</f>
        <v>0</v>
      </c>
      <c r="BL674" s="17" t="s">
        <v>198</v>
      </c>
      <c r="BM674" s="231" t="s">
        <v>740</v>
      </c>
    </row>
    <row r="675" s="13" customFormat="1">
      <c r="A675" s="13"/>
      <c r="B675" s="233"/>
      <c r="C675" s="234"/>
      <c r="D675" s="235" t="s">
        <v>155</v>
      </c>
      <c r="E675" s="236" t="s">
        <v>1</v>
      </c>
      <c r="F675" s="237" t="s">
        <v>167</v>
      </c>
      <c r="G675" s="234"/>
      <c r="H675" s="236" t="s">
        <v>1</v>
      </c>
      <c r="I675" s="238"/>
      <c r="J675" s="234"/>
      <c r="K675" s="234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155</v>
      </c>
      <c r="AU675" s="243" t="s">
        <v>83</v>
      </c>
      <c r="AV675" s="13" t="s">
        <v>81</v>
      </c>
      <c r="AW675" s="13" t="s">
        <v>31</v>
      </c>
      <c r="AX675" s="13" t="s">
        <v>73</v>
      </c>
      <c r="AY675" s="243" t="s">
        <v>147</v>
      </c>
    </row>
    <row r="676" s="14" customFormat="1">
      <c r="A676" s="14"/>
      <c r="B676" s="244"/>
      <c r="C676" s="245"/>
      <c r="D676" s="235" t="s">
        <v>155</v>
      </c>
      <c r="E676" s="246" t="s">
        <v>1</v>
      </c>
      <c r="F676" s="247" t="s">
        <v>732</v>
      </c>
      <c r="G676" s="245"/>
      <c r="H676" s="248">
        <v>5.25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155</v>
      </c>
      <c r="AU676" s="254" t="s">
        <v>83</v>
      </c>
      <c r="AV676" s="14" t="s">
        <v>83</v>
      </c>
      <c r="AW676" s="14" t="s">
        <v>31</v>
      </c>
      <c r="AX676" s="14" t="s">
        <v>73</v>
      </c>
      <c r="AY676" s="254" t="s">
        <v>147</v>
      </c>
    </row>
    <row r="677" s="15" customFormat="1">
      <c r="A677" s="15"/>
      <c r="B677" s="255"/>
      <c r="C677" s="256"/>
      <c r="D677" s="235" t="s">
        <v>155</v>
      </c>
      <c r="E677" s="257" t="s">
        <v>1</v>
      </c>
      <c r="F677" s="258" t="s">
        <v>158</v>
      </c>
      <c r="G677" s="256"/>
      <c r="H677" s="259">
        <v>5.25</v>
      </c>
      <c r="I677" s="260"/>
      <c r="J677" s="256"/>
      <c r="K677" s="256"/>
      <c r="L677" s="261"/>
      <c r="M677" s="262"/>
      <c r="N677" s="263"/>
      <c r="O677" s="263"/>
      <c r="P677" s="263"/>
      <c r="Q677" s="263"/>
      <c r="R677" s="263"/>
      <c r="S677" s="263"/>
      <c r="T677" s="264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5" t="s">
        <v>155</v>
      </c>
      <c r="AU677" s="265" t="s">
        <v>83</v>
      </c>
      <c r="AV677" s="15" t="s">
        <v>154</v>
      </c>
      <c r="AW677" s="15" t="s">
        <v>31</v>
      </c>
      <c r="AX677" s="15" t="s">
        <v>81</v>
      </c>
      <c r="AY677" s="265" t="s">
        <v>147</v>
      </c>
    </row>
    <row r="678" s="2" customFormat="1" ht="24.15" customHeight="1">
      <c r="A678" s="38"/>
      <c r="B678" s="39"/>
      <c r="C678" s="219" t="s">
        <v>741</v>
      </c>
      <c r="D678" s="219" t="s">
        <v>150</v>
      </c>
      <c r="E678" s="220" t="s">
        <v>742</v>
      </c>
      <c r="F678" s="221" t="s">
        <v>743</v>
      </c>
      <c r="G678" s="222" t="s">
        <v>153</v>
      </c>
      <c r="H678" s="223">
        <v>3</v>
      </c>
      <c r="I678" s="224"/>
      <c r="J678" s="225">
        <f>ROUND(I678*H678,2)</f>
        <v>0</v>
      </c>
      <c r="K678" s="226"/>
      <c r="L678" s="44"/>
      <c r="M678" s="227" t="s">
        <v>1</v>
      </c>
      <c r="N678" s="228" t="s">
        <v>38</v>
      </c>
      <c r="O678" s="91"/>
      <c r="P678" s="229">
        <f>O678*H678</f>
        <v>0</v>
      </c>
      <c r="Q678" s="229">
        <v>0</v>
      </c>
      <c r="R678" s="229">
        <f>Q678*H678</f>
        <v>0</v>
      </c>
      <c r="S678" s="229">
        <v>0</v>
      </c>
      <c r="T678" s="230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1" t="s">
        <v>198</v>
      </c>
      <c r="AT678" s="231" t="s">
        <v>150</v>
      </c>
      <c r="AU678" s="231" t="s">
        <v>83</v>
      </c>
      <c r="AY678" s="17" t="s">
        <v>147</v>
      </c>
      <c r="BE678" s="232">
        <f>IF(N678="základní",J678,0)</f>
        <v>0</v>
      </c>
      <c r="BF678" s="232">
        <f>IF(N678="snížená",J678,0)</f>
        <v>0</v>
      </c>
      <c r="BG678" s="232">
        <f>IF(N678="zákl. přenesená",J678,0)</f>
        <v>0</v>
      </c>
      <c r="BH678" s="232">
        <f>IF(N678="sníž. přenesená",J678,0)</f>
        <v>0</v>
      </c>
      <c r="BI678" s="232">
        <f>IF(N678="nulová",J678,0)</f>
        <v>0</v>
      </c>
      <c r="BJ678" s="17" t="s">
        <v>81</v>
      </c>
      <c r="BK678" s="232">
        <f>ROUND(I678*H678,2)</f>
        <v>0</v>
      </c>
      <c r="BL678" s="17" t="s">
        <v>198</v>
      </c>
      <c r="BM678" s="231" t="s">
        <v>744</v>
      </c>
    </row>
    <row r="679" s="13" customFormat="1">
      <c r="A679" s="13"/>
      <c r="B679" s="233"/>
      <c r="C679" s="234"/>
      <c r="D679" s="235" t="s">
        <v>155</v>
      </c>
      <c r="E679" s="236" t="s">
        <v>1</v>
      </c>
      <c r="F679" s="237" t="s">
        <v>156</v>
      </c>
      <c r="G679" s="234"/>
      <c r="H679" s="236" t="s">
        <v>1</v>
      </c>
      <c r="I679" s="238"/>
      <c r="J679" s="234"/>
      <c r="K679" s="234"/>
      <c r="L679" s="239"/>
      <c r="M679" s="240"/>
      <c r="N679" s="241"/>
      <c r="O679" s="241"/>
      <c r="P679" s="241"/>
      <c r="Q679" s="241"/>
      <c r="R679" s="241"/>
      <c r="S679" s="241"/>
      <c r="T679" s="24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3" t="s">
        <v>155</v>
      </c>
      <c r="AU679" s="243" t="s">
        <v>83</v>
      </c>
      <c r="AV679" s="13" t="s">
        <v>81</v>
      </c>
      <c r="AW679" s="13" t="s">
        <v>31</v>
      </c>
      <c r="AX679" s="13" t="s">
        <v>73</v>
      </c>
      <c r="AY679" s="243" t="s">
        <v>147</v>
      </c>
    </row>
    <row r="680" s="14" customFormat="1">
      <c r="A680" s="14"/>
      <c r="B680" s="244"/>
      <c r="C680" s="245"/>
      <c r="D680" s="235" t="s">
        <v>155</v>
      </c>
      <c r="E680" s="246" t="s">
        <v>1</v>
      </c>
      <c r="F680" s="247" t="s">
        <v>148</v>
      </c>
      <c r="G680" s="245"/>
      <c r="H680" s="248">
        <v>3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155</v>
      </c>
      <c r="AU680" s="254" t="s">
        <v>83</v>
      </c>
      <c r="AV680" s="14" t="s">
        <v>83</v>
      </c>
      <c r="AW680" s="14" t="s">
        <v>31</v>
      </c>
      <c r="AX680" s="14" t="s">
        <v>73</v>
      </c>
      <c r="AY680" s="254" t="s">
        <v>147</v>
      </c>
    </row>
    <row r="681" s="15" customFormat="1">
      <c r="A681" s="15"/>
      <c r="B681" s="255"/>
      <c r="C681" s="256"/>
      <c r="D681" s="235" t="s">
        <v>155</v>
      </c>
      <c r="E681" s="257" t="s">
        <v>1</v>
      </c>
      <c r="F681" s="258" t="s">
        <v>158</v>
      </c>
      <c r="G681" s="256"/>
      <c r="H681" s="259">
        <v>3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5" t="s">
        <v>155</v>
      </c>
      <c r="AU681" s="265" t="s">
        <v>83</v>
      </c>
      <c r="AV681" s="15" t="s">
        <v>154</v>
      </c>
      <c r="AW681" s="15" t="s">
        <v>31</v>
      </c>
      <c r="AX681" s="15" t="s">
        <v>81</v>
      </c>
      <c r="AY681" s="265" t="s">
        <v>147</v>
      </c>
    </row>
    <row r="682" s="2" customFormat="1" ht="33" customHeight="1">
      <c r="A682" s="38"/>
      <c r="B682" s="39"/>
      <c r="C682" s="219" t="s">
        <v>453</v>
      </c>
      <c r="D682" s="219" t="s">
        <v>150</v>
      </c>
      <c r="E682" s="220" t="s">
        <v>745</v>
      </c>
      <c r="F682" s="221" t="s">
        <v>746</v>
      </c>
      <c r="G682" s="222" t="s">
        <v>153</v>
      </c>
      <c r="H682" s="223">
        <v>11.082000000000001</v>
      </c>
      <c r="I682" s="224"/>
      <c r="J682" s="225">
        <f>ROUND(I682*H682,2)</f>
        <v>0</v>
      </c>
      <c r="K682" s="226"/>
      <c r="L682" s="44"/>
      <c r="M682" s="227" t="s">
        <v>1</v>
      </c>
      <c r="N682" s="228" t="s">
        <v>38</v>
      </c>
      <c r="O682" s="91"/>
      <c r="P682" s="229">
        <f>O682*H682</f>
        <v>0</v>
      </c>
      <c r="Q682" s="229">
        <v>0</v>
      </c>
      <c r="R682" s="229">
        <f>Q682*H682</f>
        <v>0</v>
      </c>
      <c r="S682" s="229">
        <v>0</v>
      </c>
      <c r="T682" s="230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31" t="s">
        <v>198</v>
      </c>
      <c r="AT682" s="231" t="s">
        <v>150</v>
      </c>
      <c r="AU682" s="231" t="s">
        <v>83</v>
      </c>
      <c r="AY682" s="17" t="s">
        <v>147</v>
      </c>
      <c r="BE682" s="232">
        <f>IF(N682="základní",J682,0)</f>
        <v>0</v>
      </c>
      <c r="BF682" s="232">
        <f>IF(N682="snížená",J682,0)</f>
        <v>0</v>
      </c>
      <c r="BG682" s="232">
        <f>IF(N682="zákl. přenesená",J682,0)</f>
        <v>0</v>
      </c>
      <c r="BH682" s="232">
        <f>IF(N682="sníž. přenesená",J682,0)</f>
        <v>0</v>
      </c>
      <c r="BI682" s="232">
        <f>IF(N682="nulová",J682,0)</f>
        <v>0</v>
      </c>
      <c r="BJ682" s="17" t="s">
        <v>81</v>
      </c>
      <c r="BK682" s="232">
        <f>ROUND(I682*H682,2)</f>
        <v>0</v>
      </c>
      <c r="BL682" s="17" t="s">
        <v>198</v>
      </c>
      <c r="BM682" s="231" t="s">
        <v>747</v>
      </c>
    </row>
    <row r="683" s="2" customFormat="1" ht="16.5" customHeight="1">
      <c r="A683" s="38"/>
      <c r="B683" s="39"/>
      <c r="C683" s="266" t="s">
        <v>748</v>
      </c>
      <c r="D683" s="266" t="s">
        <v>219</v>
      </c>
      <c r="E683" s="267" t="s">
        <v>749</v>
      </c>
      <c r="F683" s="268" t="s">
        <v>750</v>
      </c>
      <c r="G683" s="269" t="s">
        <v>153</v>
      </c>
      <c r="H683" s="270">
        <v>12.19</v>
      </c>
      <c r="I683" s="271"/>
      <c r="J683" s="272">
        <f>ROUND(I683*H683,2)</f>
        <v>0</v>
      </c>
      <c r="K683" s="273"/>
      <c r="L683" s="274"/>
      <c r="M683" s="275" t="s">
        <v>1</v>
      </c>
      <c r="N683" s="276" t="s">
        <v>38</v>
      </c>
      <c r="O683" s="91"/>
      <c r="P683" s="229">
        <f>O683*H683</f>
        <v>0</v>
      </c>
      <c r="Q683" s="229">
        <v>0</v>
      </c>
      <c r="R683" s="229">
        <f>Q683*H683</f>
        <v>0</v>
      </c>
      <c r="S683" s="229">
        <v>0</v>
      </c>
      <c r="T683" s="230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31" t="s">
        <v>234</v>
      </c>
      <c r="AT683" s="231" t="s">
        <v>219</v>
      </c>
      <c r="AU683" s="231" t="s">
        <v>83</v>
      </c>
      <c r="AY683" s="17" t="s">
        <v>147</v>
      </c>
      <c r="BE683" s="232">
        <f>IF(N683="základní",J683,0)</f>
        <v>0</v>
      </c>
      <c r="BF683" s="232">
        <f>IF(N683="snížená",J683,0)</f>
        <v>0</v>
      </c>
      <c r="BG683" s="232">
        <f>IF(N683="zákl. přenesená",J683,0)</f>
        <v>0</v>
      </c>
      <c r="BH683" s="232">
        <f>IF(N683="sníž. přenesená",J683,0)</f>
        <v>0</v>
      </c>
      <c r="BI683" s="232">
        <f>IF(N683="nulová",J683,0)</f>
        <v>0</v>
      </c>
      <c r="BJ683" s="17" t="s">
        <v>81</v>
      </c>
      <c r="BK683" s="232">
        <f>ROUND(I683*H683,2)</f>
        <v>0</v>
      </c>
      <c r="BL683" s="17" t="s">
        <v>198</v>
      </c>
      <c r="BM683" s="231" t="s">
        <v>751</v>
      </c>
    </row>
    <row r="684" s="14" customFormat="1">
      <c r="A684" s="14"/>
      <c r="B684" s="244"/>
      <c r="C684" s="245"/>
      <c r="D684" s="235" t="s">
        <v>155</v>
      </c>
      <c r="E684" s="246" t="s">
        <v>1</v>
      </c>
      <c r="F684" s="247" t="s">
        <v>752</v>
      </c>
      <c r="G684" s="245"/>
      <c r="H684" s="248">
        <v>12.190200000000003</v>
      </c>
      <c r="I684" s="249"/>
      <c r="J684" s="245"/>
      <c r="K684" s="245"/>
      <c r="L684" s="250"/>
      <c r="M684" s="251"/>
      <c r="N684" s="252"/>
      <c r="O684" s="252"/>
      <c r="P684" s="252"/>
      <c r="Q684" s="252"/>
      <c r="R684" s="252"/>
      <c r="S684" s="252"/>
      <c r="T684" s="253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4" t="s">
        <v>155</v>
      </c>
      <c r="AU684" s="254" t="s">
        <v>83</v>
      </c>
      <c r="AV684" s="14" t="s">
        <v>83</v>
      </c>
      <c r="AW684" s="14" t="s">
        <v>31</v>
      </c>
      <c r="AX684" s="14" t="s">
        <v>73</v>
      </c>
      <c r="AY684" s="254" t="s">
        <v>147</v>
      </c>
    </row>
    <row r="685" s="15" customFormat="1">
      <c r="A685" s="15"/>
      <c r="B685" s="255"/>
      <c r="C685" s="256"/>
      <c r="D685" s="235" t="s">
        <v>155</v>
      </c>
      <c r="E685" s="257" t="s">
        <v>1</v>
      </c>
      <c r="F685" s="258" t="s">
        <v>158</v>
      </c>
      <c r="G685" s="256"/>
      <c r="H685" s="259">
        <v>12.190200000000003</v>
      </c>
      <c r="I685" s="260"/>
      <c r="J685" s="256"/>
      <c r="K685" s="256"/>
      <c r="L685" s="261"/>
      <c r="M685" s="262"/>
      <c r="N685" s="263"/>
      <c r="O685" s="263"/>
      <c r="P685" s="263"/>
      <c r="Q685" s="263"/>
      <c r="R685" s="263"/>
      <c r="S685" s="263"/>
      <c r="T685" s="264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5" t="s">
        <v>155</v>
      </c>
      <c r="AU685" s="265" t="s">
        <v>83</v>
      </c>
      <c r="AV685" s="15" t="s">
        <v>154</v>
      </c>
      <c r="AW685" s="15" t="s">
        <v>31</v>
      </c>
      <c r="AX685" s="15" t="s">
        <v>81</v>
      </c>
      <c r="AY685" s="265" t="s">
        <v>147</v>
      </c>
    </row>
    <row r="686" s="2" customFormat="1" ht="16.5" customHeight="1">
      <c r="A686" s="38"/>
      <c r="B686" s="39"/>
      <c r="C686" s="219" t="s">
        <v>456</v>
      </c>
      <c r="D686" s="219" t="s">
        <v>150</v>
      </c>
      <c r="E686" s="220" t="s">
        <v>753</v>
      </c>
      <c r="F686" s="221" t="s">
        <v>754</v>
      </c>
      <c r="G686" s="222" t="s">
        <v>165</v>
      </c>
      <c r="H686" s="223">
        <v>13.34</v>
      </c>
      <c r="I686" s="224"/>
      <c r="J686" s="225">
        <f>ROUND(I686*H686,2)</f>
        <v>0</v>
      </c>
      <c r="K686" s="226"/>
      <c r="L686" s="44"/>
      <c r="M686" s="227" t="s">
        <v>1</v>
      </c>
      <c r="N686" s="228" t="s">
        <v>38</v>
      </c>
      <c r="O686" s="91"/>
      <c r="P686" s="229">
        <f>O686*H686</f>
        <v>0</v>
      </c>
      <c r="Q686" s="229">
        <v>0</v>
      </c>
      <c r="R686" s="229">
        <f>Q686*H686</f>
        <v>0</v>
      </c>
      <c r="S686" s="229">
        <v>0</v>
      </c>
      <c r="T686" s="230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1" t="s">
        <v>198</v>
      </c>
      <c r="AT686" s="231" t="s">
        <v>150</v>
      </c>
      <c r="AU686" s="231" t="s">
        <v>83</v>
      </c>
      <c r="AY686" s="17" t="s">
        <v>147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7" t="s">
        <v>81</v>
      </c>
      <c r="BK686" s="232">
        <f>ROUND(I686*H686,2)</f>
        <v>0</v>
      </c>
      <c r="BL686" s="17" t="s">
        <v>198</v>
      </c>
      <c r="BM686" s="231" t="s">
        <v>755</v>
      </c>
    </row>
    <row r="687" s="13" customFormat="1">
      <c r="A687" s="13"/>
      <c r="B687" s="233"/>
      <c r="C687" s="234"/>
      <c r="D687" s="235" t="s">
        <v>155</v>
      </c>
      <c r="E687" s="236" t="s">
        <v>1</v>
      </c>
      <c r="F687" s="237" t="s">
        <v>167</v>
      </c>
      <c r="G687" s="234"/>
      <c r="H687" s="236" t="s">
        <v>1</v>
      </c>
      <c r="I687" s="238"/>
      <c r="J687" s="234"/>
      <c r="K687" s="234"/>
      <c r="L687" s="239"/>
      <c r="M687" s="240"/>
      <c r="N687" s="241"/>
      <c r="O687" s="241"/>
      <c r="P687" s="241"/>
      <c r="Q687" s="241"/>
      <c r="R687" s="241"/>
      <c r="S687" s="241"/>
      <c r="T687" s="24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3" t="s">
        <v>155</v>
      </c>
      <c r="AU687" s="243" t="s">
        <v>83</v>
      </c>
      <c r="AV687" s="13" t="s">
        <v>81</v>
      </c>
      <c r="AW687" s="13" t="s">
        <v>31</v>
      </c>
      <c r="AX687" s="13" t="s">
        <v>73</v>
      </c>
      <c r="AY687" s="243" t="s">
        <v>147</v>
      </c>
    </row>
    <row r="688" s="14" customFormat="1">
      <c r="A688" s="14"/>
      <c r="B688" s="244"/>
      <c r="C688" s="245"/>
      <c r="D688" s="235" t="s">
        <v>155</v>
      </c>
      <c r="E688" s="246" t="s">
        <v>1</v>
      </c>
      <c r="F688" s="247" t="s">
        <v>756</v>
      </c>
      <c r="G688" s="245"/>
      <c r="H688" s="248">
        <v>6.5</v>
      </c>
      <c r="I688" s="249"/>
      <c r="J688" s="245"/>
      <c r="K688" s="245"/>
      <c r="L688" s="250"/>
      <c r="M688" s="251"/>
      <c r="N688" s="252"/>
      <c r="O688" s="252"/>
      <c r="P688" s="252"/>
      <c r="Q688" s="252"/>
      <c r="R688" s="252"/>
      <c r="S688" s="252"/>
      <c r="T688" s="253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4" t="s">
        <v>155</v>
      </c>
      <c r="AU688" s="254" t="s">
        <v>83</v>
      </c>
      <c r="AV688" s="14" t="s">
        <v>83</v>
      </c>
      <c r="AW688" s="14" t="s">
        <v>31</v>
      </c>
      <c r="AX688" s="14" t="s">
        <v>73</v>
      </c>
      <c r="AY688" s="254" t="s">
        <v>147</v>
      </c>
    </row>
    <row r="689" s="13" customFormat="1">
      <c r="A689" s="13"/>
      <c r="B689" s="233"/>
      <c r="C689" s="234"/>
      <c r="D689" s="235" t="s">
        <v>155</v>
      </c>
      <c r="E689" s="236" t="s">
        <v>1</v>
      </c>
      <c r="F689" s="237" t="s">
        <v>156</v>
      </c>
      <c r="G689" s="234"/>
      <c r="H689" s="236" t="s">
        <v>1</v>
      </c>
      <c r="I689" s="238"/>
      <c r="J689" s="234"/>
      <c r="K689" s="234"/>
      <c r="L689" s="239"/>
      <c r="M689" s="240"/>
      <c r="N689" s="241"/>
      <c r="O689" s="241"/>
      <c r="P689" s="241"/>
      <c r="Q689" s="241"/>
      <c r="R689" s="241"/>
      <c r="S689" s="241"/>
      <c r="T689" s="24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3" t="s">
        <v>155</v>
      </c>
      <c r="AU689" s="243" t="s">
        <v>83</v>
      </c>
      <c r="AV689" s="13" t="s">
        <v>81</v>
      </c>
      <c r="AW689" s="13" t="s">
        <v>31</v>
      </c>
      <c r="AX689" s="13" t="s">
        <v>73</v>
      </c>
      <c r="AY689" s="243" t="s">
        <v>147</v>
      </c>
    </row>
    <row r="690" s="14" customFormat="1">
      <c r="A690" s="14"/>
      <c r="B690" s="244"/>
      <c r="C690" s="245"/>
      <c r="D690" s="235" t="s">
        <v>155</v>
      </c>
      <c r="E690" s="246" t="s">
        <v>1</v>
      </c>
      <c r="F690" s="247" t="s">
        <v>757</v>
      </c>
      <c r="G690" s="245"/>
      <c r="H690" s="248">
        <v>6.8399999999999999</v>
      </c>
      <c r="I690" s="249"/>
      <c r="J690" s="245"/>
      <c r="K690" s="245"/>
      <c r="L690" s="250"/>
      <c r="M690" s="251"/>
      <c r="N690" s="252"/>
      <c r="O690" s="252"/>
      <c r="P690" s="252"/>
      <c r="Q690" s="252"/>
      <c r="R690" s="252"/>
      <c r="S690" s="252"/>
      <c r="T690" s="253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4" t="s">
        <v>155</v>
      </c>
      <c r="AU690" s="254" t="s">
        <v>83</v>
      </c>
      <c r="AV690" s="14" t="s">
        <v>83</v>
      </c>
      <c r="AW690" s="14" t="s">
        <v>31</v>
      </c>
      <c r="AX690" s="14" t="s">
        <v>73</v>
      </c>
      <c r="AY690" s="254" t="s">
        <v>147</v>
      </c>
    </row>
    <row r="691" s="15" customFormat="1">
      <c r="A691" s="15"/>
      <c r="B691" s="255"/>
      <c r="C691" s="256"/>
      <c r="D691" s="235" t="s">
        <v>155</v>
      </c>
      <c r="E691" s="257" t="s">
        <v>1</v>
      </c>
      <c r="F691" s="258" t="s">
        <v>158</v>
      </c>
      <c r="G691" s="256"/>
      <c r="H691" s="259">
        <v>13.34</v>
      </c>
      <c r="I691" s="260"/>
      <c r="J691" s="256"/>
      <c r="K691" s="256"/>
      <c r="L691" s="261"/>
      <c r="M691" s="262"/>
      <c r="N691" s="263"/>
      <c r="O691" s="263"/>
      <c r="P691" s="263"/>
      <c r="Q691" s="263"/>
      <c r="R691" s="263"/>
      <c r="S691" s="263"/>
      <c r="T691" s="264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5" t="s">
        <v>155</v>
      </c>
      <c r="AU691" s="265" t="s">
        <v>83</v>
      </c>
      <c r="AV691" s="15" t="s">
        <v>154</v>
      </c>
      <c r="AW691" s="15" t="s">
        <v>31</v>
      </c>
      <c r="AX691" s="15" t="s">
        <v>81</v>
      </c>
      <c r="AY691" s="265" t="s">
        <v>147</v>
      </c>
    </row>
    <row r="692" s="2" customFormat="1" ht="16.5" customHeight="1">
      <c r="A692" s="38"/>
      <c r="B692" s="39"/>
      <c r="C692" s="219" t="s">
        <v>758</v>
      </c>
      <c r="D692" s="219" t="s">
        <v>150</v>
      </c>
      <c r="E692" s="220" t="s">
        <v>759</v>
      </c>
      <c r="F692" s="221" t="s">
        <v>760</v>
      </c>
      <c r="G692" s="222" t="s">
        <v>165</v>
      </c>
      <c r="H692" s="223">
        <v>3.6000000000000001</v>
      </c>
      <c r="I692" s="224"/>
      <c r="J692" s="225">
        <f>ROUND(I692*H692,2)</f>
        <v>0</v>
      </c>
      <c r="K692" s="226"/>
      <c r="L692" s="44"/>
      <c r="M692" s="227" t="s">
        <v>1</v>
      </c>
      <c r="N692" s="228" t="s">
        <v>38</v>
      </c>
      <c r="O692" s="91"/>
      <c r="P692" s="229">
        <f>O692*H692</f>
        <v>0</v>
      </c>
      <c r="Q692" s="229">
        <v>0</v>
      </c>
      <c r="R692" s="229">
        <f>Q692*H692</f>
        <v>0</v>
      </c>
      <c r="S692" s="229">
        <v>0</v>
      </c>
      <c r="T692" s="230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31" t="s">
        <v>198</v>
      </c>
      <c r="AT692" s="231" t="s">
        <v>150</v>
      </c>
      <c r="AU692" s="231" t="s">
        <v>83</v>
      </c>
      <c r="AY692" s="17" t="s">
        <v>147</v>
      </c>
      <c r="BE692" s="232">
        <f>IF(N692="základní",J692,0)</f>
        <v>0</v>
      </c>
      <c r="BF692" s="232">
        <f>IF(N692="snížená",J692,0)</f>
        <v>0</v>
      </c>
      <c r="BG692" s="232">
        <f>IF(N692="zákl. přenesená",J692,0)</f>
        <v>0</v>
      </c>
      <c r="BH692" s="232">
        <f>IF(N692="sníž. přenesená",J692,0)</f>
        <v>0</v>
      </c>
      <c r="BI692" s="232">
        <f>IF(N692="nulová",J692,0)</f>
        <v>0</v>
      </c>
      <c r="BJ692" s="17" t="s">
        <v>81</v>
      </c>
      <c r="BK692" s="232">
        <f>ROUND(I692*H692,2)</f>
        <v>0</v>
      </c>
      <c r="BL692" s="17" t="s">
        <v>198</v>
      </c>
      <c r="BM692" s="231" t="s">
        <v>761</v>
      </c>
    </row>
    <row r="693" s="13" customFormat="1">
      <c r="A693" s="13"/>
      <c r="B693" s="233"/>
      <c r="C693" s="234"/>
      <c r="D693" s="235" t="s">
        <v>155</v>
      </c>
      <c r="E693" s="236" t="s">
        <v>1</v>
      </c>
      <c r="F693" s="237" t="s">
        <v>156</v>
      </c>
      <c r="G693" s="234"/>
      <c r="H693" s="236" t="s">
        <v>1</v>
      </c>
      <c r="I693" s="238"/>
      <c r="J693" s="234"/>
      <c r="K693" s="234"/>
      <c r="L693" s="239"/>
      <c r="M693" s="240"/>
      <c r="N693" s="241"/>
      <c r="O693" s="241"/>
      <c r="P693" s="241"/>
      <c r="Q693" s="241"/>
      <c r="R693" s="241"/>
      <c r="S693" s="241"/>
      <c r="T693" s="24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3" t="s">
        <v>155</v>
      </c>
      <c r="AU693" s="243" t="s">
        <v>83</v>
      </c>
      <c r="AV693" s="13" t="s">
        <v>81</v>
      </c>
      <c r="AW693" s="13" t="s">
        <v>31</v>
      </c>
      <c r="AX693" s="13" t="s">
        <v>73</v>
      </c>
      <c r="AY693" s="243" t="s">
        <v>147</v>
      </c>
    </row>
    <row r="694" s="14" customFormat="1">
      <c r="A694" s="14"/>
      <c r="B694" s="244"/>
      <c r="C694" s="245"/>
      <c r="D694" s="235" t="s">
        <v>155</v>
      </c>
      <c r="E694" s="246" t="s">
        <v>1</v>
      </c>
      <c r="F694" s="247" t="s">
        <v>762</v>
      </c>
      <c r="G694" s="245"/>
      <c r="H694" s="248">
        <v>3.6000000000000001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4" t="s">
        <v>155</v>
      </c>
      <c r="AU694" s="254" t="s">
        <v>83</v>
      </c>
      <c r="AV694" s="14" t="s">
        <v>83</v>
      </c>
      <c r="AW694" s="14" t="s">
        <v>31</v>
      </c>
      <c r="AX694" s="14" t="s">
        <v>73</v>
      </c>
      <c r="AY694" s="254" t="s">
        <v>147</v>
      </c>
    </row>
    <row r="695" s="15" customFormat="1">
      <c r="A695" s="15"/>
      <c r="B695" s="255"/>
      <c r="C695" s="256"/>
      <c r="D695" s="235" t="s">
        <v>155</v>
      </c>
      <c r="E695" s="257" t="s">
        <v>1</v>
      </c>
      <c r="F695" s="258" t="s">
        <v>158</v>
      </c>
      <c r="G695" s="256"/>
      <c r="H695" s="259">
        <v>3.6000000000000001</v>
      </c>
      <c r="I695" s="260"/>
      <c r="J695" s="256"/>
      <c r="K695" s="256"/>
      <c r="L695" s="261"/>
      <c r="M695" s="262"/>
      <c r="N695" s="263"/>
      <c r="O695" s="263"/>
      <c r="P695" s="263"/>
      <c r="Q695" s="263"/>
      <c r="R695" s="263"/>
      <c r="S695" s="263"/>
      <c r="T695" s="264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5" t="s">
        <v>155</v>
      </c>
      <c r="AU695" s="265" t="s">
        <v>83</v>
      </c>
      <c r="AV695" s="15" t="s">
        <v>154</v>
      </c>
      <c r="AW695" s="15" t="s">
        <v>31</v>
      </c>
      <c r="AX695" s="15" t="s">
        <v>81</v>
      </c>
      <c r="AY695" s="265" t="s">
        <v>147</v>
      </c>
    </row>
    <row r="696" s="2" customFormat="1" ht="16.5" customHeight="1">
      <c r="A696" s="38"/>
      <c r="B696" s="39"/>
      <c r="C696" s="219" t="s">
        <v>462</v>
      </c>
      <c r="D696" s="219" t="s">
        <v>150</v>
      </c>
      <c r="E696" s="220" t="s">
        <v>763</v>
      </c>
      <c r="F696" s="221" t="s">
        <v>764</v>
      </c>
      <c r="G696" s="222" t="s">
        <v>216</v>
      </c>
      <c r="H696" s="223">
        <v>10</v>
      </c>
      <c r="I696" s="224"/>
      <c r="J696" s="225">
        <f>ROUND(I696*H696,2)</f>
        <v>0</v>
      </c>
      <c r="K696" s="226"/>
      <c r="L696" s="44"/>
      <c r="M696" s="227" t="s">
        <v>1</v>
      </c>
      <c r="N696" s="228" t="s">
        <v>38</v>
      </c>
      <c r="O696" s="91"/>
      <c r="P696" s="229">
        <f>O696*H696</f>
        <v>0</v>
      </c>
      <c r="Q696" s="229">
        <v>0</v>
      </c>
      <c r="R696" s="229">
        <f>Q696*H696</f>
        <v>0</v>
      </c>
      <c r="S696" s="229">
        <v>0</v>
      </c>
      <c r="T696" s="230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1" t="s">
        <v>198</v>
      </c>
      <c r="AT696" s="231" t="s">
        <v>150</v>
      </c>
      <c r="AU696" s="231" t="s">
        <v>83</v>
      </c>
      <c r="AY696" s="17" t="s">
        <v>147</v>
      </c>
      <c r="BE696" s="232">
        <f>IF(N696="základní",J696,0)</f>
        <v>0</v>
      </c>
      <c r="BF696" s="232">
        <f>IF(N696="snížená",J696,0)</f>
        <v>0</v>
      </c>
      <c r="BG696" s="232">
        <f>IF(N696="zákl. přenesená",J696,0)</f>
        <v>0</v>
      </c>
      <c r="BH696" s="232">
        <f>IF(N696="sníž. přenesená",J696,0)</f>
        <v>0</v>
      </c>
      <c r="BI696" s="232">
        <f>IF(N696="nulová",J696,0)</f>
        <v>0</v>
      </c>
      <c r="BJ696" s="17" t="s">
        <v>81</v>
      </c>
      <c r="BK696" s="232">
        <f>ROUND(I696*H696,2)</f>
        <v>0</v>
      </c>
      <c r="BL696" s="17" t="s">
        <v>198</v>
      </c>
      <c r="BM696" s="231" t="s">
        <v>765</v>
      </c>
    </row>
    <row r="697" s="13" customFormat="1">
      <c r="A697" s="13"/>
      <c r="B697" s="233"/>
      <c r="C697" s="234"/>
      <c r="D697" s="235" t="s">
        <v>155</v>
      </c>
      <c r="E697" s="236" t="s">
        <v>1</v>
      </c>
      <c r="F697" s="237" t="s">
        <v>167</v>
      </c>
      <c r="G697" s="234"/>
      <c r="H697" s="236" t="s">
        <v>1</v>
      </c>
      <c r="I697" s="238"/>
      <c r="J697" s="234"/>
      <c r="K697" s="234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155</v>
      </c>
      <c r="AU697" s="243" t="s">
        <v>83</v>
      </c>
      <c r="AV697" s="13" t="s">
        <v>81</v>
      </c>
      <c r="AW697" s="13" t="s">
        <v>31</v>
      </c>
      <c r="AX697" s="13" t="s">
        <v>73</v>
      </c>
      <c r="AY697" s="243" t="s">
        <v>147</v>
      </c>
    </row>
    <row r="698" s="14" customFormat="1">
      <c r="A698" s="14"/>
      <c r="B698" s="244"/>
      <c r="C698" s="245"/>
      <c r="D698" s="235" t="s">
        <v>155</v>
      </c>
      <c r="E698" s="246" t="s">
        <v>1</v>
      </c>
      <c r="F698" s="247" t="s">
        <v>171</v>
      </c>
      <c r="G698" s="245"/>
      <c r="H698" s="248">
        <v>8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4" t="s">
        <v>155</v>
      </c>
      <c r="AU698" s="254" t="s">
        <v>83</v>
      </c>
      <c r="AV698" s="14" t="s">
        <v>83</v>
      </c>
      <c r="AW698" s="14" t="s">
        <v>31</v>
      </c>
      <c r="AX698" s="14" t="s">
        <v>73</v>
      </c>
      <c r="AY698" s="254" t="s">
        <v>147</v>
      </c>
    </row>
    <row r="699" s="13" customFormat="1">
      <c r="A699" s="13"/>
      <c r="B699" s="233"/>
      <c r="C699" s="234"/>
      <c r="D699" s="235" t="s">
        <v>155</v>
      </c>
      <c r="E699" s="236" t="s">
        <v>1</v>
      </c>
      <c r="F699" s="237" t="s">
        <v>156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155</v>
      </c>
      <c r="AU699" s="243" t="s">
        <v>83</v>
      </c>
      <c r="AV699" s="13" t="s">
        <v>81</v>
      </c>
      <c r="AW699" s="13" t="s">
        <v>31</v>
      </c>
      <c r="AX699" s="13" t="s">
        <v>73</v>
      </c>
      <c r="AY699" s="243" t="s">
        <v>147</v>
      </c>
    </row>
    <row r="700" s="14" customFormat="1">
      <c r="A700" s="14"/>
      <c r="B700" s="244"/>
      <c r="C700" s="245"/>
      <c r="D700" s="235" t="s">
        <v>155</v>
      </c>
      <c r="E700" s="246" t="s">
        <v>1</v>
      </c>
      <c r="F700" s="247" t="s">
        <v>83</v>
      </c>
      <c r="G700" s="245"/>
      <c r="H700" s="248">
        <v>2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155</v>
      </c>
      <c r="AU700" s="254" t="s">
        <v>83</v>
      </c>
      <c r="AV700" s="14" t="s">
        <v>83</v>
      </c>
      <c r="AW700" s="14" t="s">
        <v>31</v>
      </c>
      <c r="AX700" s="14" t="s">
        <v>73</v>
      </c>
      <c r="AY700" s="254" t="s">
        <v>147</v>
      </c>
    </row>
    <row r="701" s="15" customFormat="1">
      <c r="A701" s="15"/>
      <c r="B701" s="255"/>
      <c r="C701" s="256"/>
      <c r="D701" s="235" t="s">
        <v>155</v>
      </c>
      <c r="E701" s="257" t="s">
        <v>1</v>
      </c>
      <c r="F701" s="258" t="s">
        <v>158</v>
      </c>
      <c r="G701" s="256"/>
      <c r="H701" s="259">
        <v>10</v>
      </c>
      <c r="I701" s="260"/>
      <c r="J701" s="256"/>
      <c r="K701" s="256"/>
      <c r="L701" s="261"/>
      <c r="M701" s="262"/>
      <c r="N701" s="263"/>
      <c r="O701" s="263"/>
      <c r="P701" s="263"/>
      <c r="Q701" s="263"/>
      <c r="R701" s="263"/>
      <c r="S701" s="263"/>
      <c r="T701" s="264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65" t="s">
        <v>155</v>
      </c>
      <c r="AU701" s="265" t="s">
        <v>83</v>
      </c>
      <c r="AV701" s="15" t="s">
        <v>154</v>
      </c>
      <c r="AW701" s="15" t="s">
        <v>31</v>
      </c>
      <c r="AX701" s="15" t="s">
        <v>81</v>
      </c>
      <c r="AY701" s="265" t="s">
        <v>147</v>
      </c>
    </row>
    <row r="702" s="2" customFormat="1" ht="21.75" customHeight="1">
      <c r="A702" s="38"/>
      <c r="B702" s="39"/>
      <c r="C702" s="219" t="s">
        <v>766</v>
      </c>
      <c r="D702" s="219" t="s">
        <v>150</v>
      </c>
      <c r="E702" s="220" t="s">
        <v>767</v>
      </c>
      <c r="F702" s="221" t="s">
        <v>768</v>
      </c>
      <c r="G702" s="222" t="s">
        <v>216</v>
      </c>
      <c r="H702" s="223">
        <v>5</v>
      </c>
      <c r="I702" s="224"/>
      <c r="J702" s="225">
        <f>ROUND(I702*H702,2)</f>
        <v>0</v>
      </c>
      <c r="K702" s="226"/>
      <c r="L702" s="44"/>
      <c r="M702" s="227" t="s">
        <v>1</v>
      </c>
      <c r="N702" s="228" t="s">
        <v>38</v>
      </c>
      <c r="O702" s="91"/>
      <c r="P702" s="229">
        <f>O702*H702</f>
        <v>0</v>
      </c>
      <c r="Q702" s="229">
        <v>0</v>
      </c>
      <c r="R702" s="229">
        <f>Q702*H702</f>
        <v>0</v>
      </c>
      <c r="S702" s="229">
        <v>0</v>
      </c>
      <c r="T702" s="230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1" t="s">
        <v>198</v>
      </c>
      <c r="AT702" s="231" t="s">
        <v>150</v>
      </c>
      <c r="AU702" s="231" t="s">
        <v>83</v>
      </c>
      <c r="AY702" s="17" t="s">
        <v>147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7" t="s">
        <v>81</v>
      </c>
      <c r="BK702" s="232">
        <f>ROUND(I702*H702,2)</f>
        <v>0</v>
      </c>
      <c r="BL702" s="17" t="s">
        <v>198</v>
      </c>
      <c r="BM702" s="231" t="s">
        <v>769</v>
      </c>
    </row>
    <row r="703" s="13" customFormat="1">
      <c r="A703" s="13"/>
      <c r="B703" s="233"/>
      <c r="C703" s="234"/>
      <c r="D703" s="235" t="s">
        <v>155</v>
      </c>
      <c r="E703" s="236" t="s">
        <v>1</v>
      </c>
      <c r="F703" s="237" t="s">
        <v>167</v>
      </c>
      <c r="G703" s="234"/>
      <c r="H703" s="236" t="s">
        <v>1</v>
      </c>
      <c r="I703" s="238"/>
      <c r="J703" s="234"/>
      <c r="K703" s="234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155</v>
      </c>
      <c r="AU703" s="243" t="s">
        <v>83</v>
      </c>
      <c r="AV703" s="13" t="s">
        <v>81</v>
      </c>
      <c r="AW703" s="13" t="s">
        <v>31</v>
      </c>
      <c r="AX703" s="13" t="s">
        <v>73</v>
      </c>
      <c r="AY703" s="243" t="s">
        <v>147</v>
      </c>
    </row>
    <row r="704" s="14" customFormat="1">
      <c r="A704" s="14"/>
      <c r="B704" s="244"/>
      <c r="C704" s="245"/>
      <c r="D704" s="235" t="s">
        <v>155</v>
      </c>
      <c r="E704" s="246" t="s">
        <v>1</v>
      </c>
      <c r="F704" s="247" t="s">
        <v>154</v>
      </c>
      <c r="G704" s="245"/>
      <c r="H704" s="248">
        <v>4</v>
      </c>
      <c r="I704" s="249"/>
      <c r="J704" s="245"/>
      <c r="K704" s="245"/>
      <c r="L704" s="250"/>
      <c r="M704" s="251"/>
      <c r="N704" s="252"/>
      <c r="O704" s="252"/>
      <c r="P704" s="252"/>
      <c r="Q704" s="252"/>
      <c r="R704" s="252"/>
      <c r="S704" s="252"/>
      <c r="T704" s="25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4" t="s">
        <v>155</v>
      </c>
      <c r="AU704" s="254" t="s">
        <v>83</v>
      </c>
      <c r="AV704" s="14" t="s">
        <v>83</v>
      </c>
      <c r="AW704" s="14" t="s">
        <v>31</v>
      </c>
      <c r="AX704" s="14" t="s">
        <v>73</v>
      </c>
      <c r="AY704" s="254" t="s">
        <v>147</v>
      </c>
    </row>
    <row r="705" s="13" customFormat="1">
      <c r="A705" s="13"/>
      <c r="B705" s="233"/>
      <c r="C705" s="234"/>
      <c r="D705" s="235" t="s">
        <v>155</v>
      </c>
      <c r="E705" s="236" t="s">
        <v>1</v>
      </c>
      <c r="F705" s="237" t="s">
        <v>156</v>
      </c>
      <c r="G705" s="234"/>
      <c r="H705" s="236" t="s">
        <v>1</v>
      </c>
      <c r="I705" s="238"/>
      <c r="J705" s="234"/>
      <c r="K705" s="234"/>
      <c r="L705" s="239"/>
      <c r="M705" s="240"/>
      <c r="N705" s="241"/>
      <c r="O705" s="241"/>
      <c r="P705" s="241"/>
      <c r="Q705" s="241"/>
      <c r="R705" s="241"/>
      <c r="S705" s="241"/>
      <c r="T705" s="242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3" t="s">
        <v>155</v>
      </c>
      <c r="AU705" s="243" t="s">
        <v>83</v>
      </c>
      <c r="AV705" s="13" t="s">
        <v>81</v>
      </c>
      <c r="AW705" s="13" t="s">
        <v>31</v>
      </c>
      <c r="AX705" s="13" t="s">
        <v>73</v>
      </c>
      <c r="AY705" s="243" t="s">
        <v>147</v>
      </c>
    </row>
    <row r="706" s="14" customFormat="1">
      <c r="A706" s="14"/>
      <c r="B706" s="244"/>
      <c r="C706" s="245"/>
      <c r="D706" s="235" t="s">
        <v>155</v>
      </c>
      <c r="E706" s="246" t="s">
        <v>1</v>
      </c>
      <c r="F706" s="247" t="s">
        <v>81</v>
      </c>
      <c r="G706" s="245"/>
      <c r="H706" s="248">
        <v>1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4" t="s">
        <v>155</v>
      </c>
      <c r="AU706" s="254" t="s">
        <v>83</v>
      </c>
      <c r="AV706" s="14" t="s">
        <v>83</v>
      </c>
      <c r="AW706" s="14" t="s">
        <v>31</v>
      </c>
      <c r="AX706" s="14" t="s">
        <v>73</v>
      </c>
      <c r="AY706" s="254" t="s">
        <v>147</v>
      </c>
    </row>
    <row r="707" s="15" customFormat="1">
      <c r="A707" s="15"/>
      <c r="B707" s="255"/>
      <c r="C707" s="256"/>
      <c r="D707" s="235" t="s">
        <v>155</v>
      </c>
      <c r="E707" s="257" t="s">
        <v>1</v>
      </c>
      <c r="F707" s="258" t="s">
        <v>158</v>
      </c>
      <c r="G707" s="256"/>
      <c r="H707" s="259">
        <v>5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5" t="s">
        <v>155</v>
      </c>
      <c r="AU707" s="265" t="s">
        <v>83</v>
      </c>
      <c r="AV707" s="15" t="s">
        <v>154</v>
      </c>
      <c r="AW707" s="15" t="s">
        <v>31</v>
      </c>
      <c r="AX707" s="15" t="s">
        <v>81</v>
      </c>
      <c r="AY707" s="265" t="s">
        <v>147</v>
      </c>
    </row>
    <row r="708" s="2" customFormat="1" ht="16.5" customHeight="1">
      <c r="A708" s="38"/>
      <c r="B708" s="39"/>
      <c r="C708" s="219" t="s">
        <v>467</v>
      </c>
      <c r="D708" s="219" t="s">
        <v>150</v>
      </c>
      <c r="E708" s="220" t="s">
        <v>770</v>
      </c>
      <c r="F708" s="221" t="s">
        <v>771</v>
      </c>
      <c r="G708" s="222" t="s">
        <v>216</v>
      </c>
      <c r="H708" s="223">
        <v>30</v>
      </c>
      <c r="I708" s="224"/>
      <c r="J708" s="225">
        <f>ROUND(I708*H708,2)</f>
        <v>0</v>
      </c>
      <c r="K708" s="226"/>
      <c r="L708" s="44"/>
      <c r="M708" s="227" t="s">
        <v>1</v>
      </c>
      <c r="N708" s="228" t="s">
        <v>38</v>
      </c>
      <c r="O708" s="91"/>
      <c r="P708" s="229">
        <f>O708*H708</f>
        <v>0</v>
      </c>
      <c r="Q708" s="229">
        <v>0</v>
      </c>
      <c r="R708" s="229">
        <f>Q708*H708</f>
        <v>0</v>
      </c>
      <c r="S708" s="229">
        <v>0</v>
      </c>
      <c r="T708" s="230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1" t="s">
        <v>198</v>
      </c>
      <c r="AT708" s="231" t="s">
        <v>150</v>
      </c>
      <c r="AU708" s="231" t="s">
        <v>83</v>
      </c>
      <c r="AY708" s="17" t="s">
        <v>147</v>
      </c>
      <c r="BE708" s="232">
        <f>IF(N708="základní",J708,0)</f>
        <v>0</v>
      </c>
      <c r="BF708" s="232">
        <f>IF(N708="snížená",J708,0)</f>
        <v>0</v>
      </c>
      <c r="BG708" s="232">
        <f>IF(N708="zákl. přenesená",J708,0)</f>
        <v>0</v>
      </c>
      <c r="BH708" s="232">
        <f>IF(N708="sníž. přenesená",J708,0)</f>
        <v>0</v>
      </c>
      <c r="BI708" s="232">
        <f>IF(N708="nulová",J708,0)</f>
        <v>0</v>
      </c>
      <c r="BJ708" s="17" t="s">
        <v>81</v>
      </c>
      <c r="BK708" s="232">
        <f>ROUND(I708*H708,2)</f>
        <v>0</v>
      </c>
      <c r="BL708" s="17" t="s">
        <v>198</v>
      </c>
      <c r="BM708" s="231" t="s">
        <v>772</v>
      </c>
    </row>
    <row r="709" s="13" customFormat="1">
      <c r="A709" s="13"/>
      <c r="B709" s="233"/>
      <c r="C709" s="234"/>
      <c r="D709" s="235" t="s">
        <v>155</v>
      </c>
      <c r="E709" s="236" t="s">
        <v>1</v>
      </c>
      <c r="F709" s="237" t="s">
        <v>773</v>
      </c>
      <c r="G709" s="234"/>
      <c r="H709" s="236" t="s">
        <v>1</v>
      </c>
      <c r="I709" s="238"/>
      <c r="J709" s="234"/>
      <c r="K709" s="234"/>
      <c r="L709" s="239"/>
      <c r="M709" s="240"/>
      <c r="N709" s="241"/>
      <c r="O709" s="241"/>
      <c r="P709" s="241"/>
      <c r="Q709" s="241"/>
      <c r="R709" s="241"/>
      <c r="S709" s="241"/>
      <c r="T709" s="24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3" t="s">
        <v>155</v>
      </c>
      <c r="AU709" s="243" t="s">
        <v>83</v>
      </c>
      <c r="AV709" s="13" t="s">
        <v>81</v>
      </c>
      <c r="AW709" s="13" t="s">
        <v>31</v>
      </c>
      <c r="AX709" s="13" t="s">
        <v>73</v>
      </c>
      <c r="AY709" s="243" t="s">
        <v>147</v>
      </c>
    </row>
    <row r="710" s="14" customFormat="1">
      <c r="A710" s="14"/>
      <c r="B710" s="244"/>
      <c r="C710" s="245"/>
      <c r="D710" s="235" t="s">
        <v>155</v>
      </c>
      <c r="E710" s="246" t="s">
        <v>1</v>
      </c>
      <c r="F710" s="247" t="s">
        <v>774</v>
      </c>
      <c r="G710" s="245"/>
      <c r="H710" s="248">
        <v>30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4" t="s">
        <v>155</v>
      </c>
      <c r="AU710" s="254" t="s">
        <v>83</v>
      </c>
      <c r="AV710" s="14" t="s">
        <v>83</v>
      </c>
      <c r="AW710" s="14" t="s">
        <v>31</v>
      </c>
      <c r="AX710" s="14" t="s">
        <v>73</v>
      </c>
      <c r="AY710" s="254" t="s">
        <v>147</v>
      </c>
    </row>
    <row r="711" s="15" customFormat="1">
      <c r="A711" s="15"/>
      <c r="B711" s="255"/>
      <c r="C711" s="256"/>
      <c r="D711" s="235" t="s">
        <v>155</v>
      </c>
      <c r="E711" s="257" t="s">
        <v>1</v>
      </c>
      <c r="F711" s="258" t="s">
        <v>158</v>
      </c>
      <c r="G711" s="256"/>
      <c r="H711" s="259">
        <v>30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5" t="s">
        <v>155</v>
      </c>
      <c r="AU711" s="265" t="s">
        <v>83</v>
      </c>
      <c r="AV711" s="15" t="s">
        <v>154</v>
      </c>
      <c r="AW711" s="15" t="s">
        <v>31</v>
      </c>
      <c r="AX711" s="15" t="s">
        <v>81</v>
      </c>
      <c r="AY711" s="265" t="s">
        <v>147</v>
      </c>
    </row>
    <row r="712" s="2" customFormat="1" ht="24.15" customHeight="1">
      <c r="A712" s="38"/>
      <c r="B712" s="39"/>
      <c r="C712" s="219" t="s">
        <v>775</v>
      </c>
      <c r="D712" s="219" t="s">
        <v>150</v>
      </c>
      <c r="E712" s="220" t="s">
        <v>776</v>
      </c>
      <c r="F712" s="221" t="s">
        <v>777</v>
      </c>
      <c r="G712" s="222" t="s">
        <v>302</v>
      </c>
      <c r="H712" s="223">
        <v>0.23000000000000001</v>
      </c>
      <c r="I712" s="224"/>
      <c r="J712" s="225">
        <f>ROUND(I712*H712,2)</f>
        <v>0</v>
      </c>
      <c r="K712" s="226"/>
      <c r="L712" s="44"/>
      <c r="M712" s="227" t="s">
        <v>1</v>
      </c>
      <c r="N712" s="228" t="s">
        <v>38</v>
      </c>
      <c r="O712" s="91"/>
      <c r="P712" s="229">
        <f>O712*H712</f>
        <v>0</v>
      </c>
      <c r="Q712" s="229">
        <v>0</v>
      </c>
      <c r="R712" s="229">
        <f>Q712*H712</f>
        <v>0</v>
      </c>
      <c r="S712" s="229">
        <v>0</v>
      </c>
      <c r="T712" s="230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1" t="s">
        <v>198</v>
      </c>
      <c r="AT712" s="231" t="s">
        <v>150</v>
      </c>
      <c r="AU712" s="231" t="s">
        <v>83</v>
      </c>
      <c r="AY712" s="17" t="s">
        <v>147</v>
      </c>
      <c r="BE712" s="232">
        <f>IF(N712="základní",J712,0)</f>
        <v>0</v>
      </c>
      <c r="BF712" s="232">
        <f>IF(N712="snížená",J712,0)</f>
        <v>0</v>
      </c>
      <c r="BG712" s="232">
        <f>IF(N712="zákl. přenesená",J712,0)</f>
        <v>0</v>
      </c>
      <c r="BH712" s="232">
        <f>IF(N712="sníž. přenesená",J712,0)</f>
        <v>0</v>
      </c>
      <c r="BI712" s="232">
        <f>IF(N712="nulová",J712,0)</f>
        <v>0</v>
      </c>
      <c r="BJ712" s="17" t="s">
        <v>81</v>
      </c>
      <c r="BK712" s="232">
        <f>ROUND(I712*H712,2)</f>
        <v>0</v>
      </c>
      <c r="BL712" s="17" t="s">
        <v>198</v>
      </c>
      <c r="BM712" s="231" t="s">
        <v>778</v>
      </c>
    </row>
    <row r="713" s="12" customFormat="1" ht="22.8" customHeight="1">
      <c r="A713" s="12"/>
      <c r="B713" s="203"/>
      <c r="C713" s="204"/>
      <c r="D713" s="205" t="s">
        <v>72</v>
      </c>
      <c r="E713" s="217" t="s">
        <v>779</v>
      </c>
      <c r="F713" s="217" t="s">
        <v>780</v>
      </c>
      <c r="G713" s="204"/>
      <c r="H713" s="204"/>
      <c r="I713" s="207"/>
      <c r="J713" s="218">
        <f>BK713</f>
        <v>0</v>
      </c>
      <c r="K713" s="204"/>
      <c r="L713" s="209"/>
      <c r="M713" s="210"/>
      <c r="N713" s="211"/>
      <c r="O713" s="211"/>
      <c r="P713" s="212">
        <f>SUM(P714:P745)</f>
        <v>0</v>
      </c>
      <c r="Q713" s="211"/>
      <c r="R713" s="212">
        <f>SUM(R714:R745)</f>
        <v>0</v>
      </c>
      <c r="S713" s="211"/>
      <c r="T713" s="213">
        <f>SUM(T714:T745)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214" t="s">
        <v>83</v>
      </c>
      <c r="AT713" s="215" t="s">
        <v>72</v>
      </c>
      <c r="AU713" s="215" t="s">
        <v>81</v>
      </c>
      <c r="AY713" s="214" t="s">
        <v>147</v>
      </c>
      <c r="BK713" s="216">
        <f>SUM(BK714:BK745)</f>
        <v>0</v>
      </c>
    </row>
    <row r="714" s="2" customFormat="1" ht="16.5" customHeight="1">
      <c r="A714" s="38"/>
      <c r="B714" s="39"/>
      <c r="C714" s="219" t="s">
        <v>471</v>
      </c>
      <c r="D714" s="219" t="s">
        <v>150</v>
      </c>
      <c r="E714" s="220" t="s">
        <v>781</v>
      </c>
      <c r="F714" s="221" t="s">
        <v>782</v>
      </c>
      <c r="G714" s="222" t="s">
        <v>153</v>
      </c>
      <c r="H714" s="223">
        <v>21.73</v>
      </c>
      <c r="I714" s="224"/>
      <c r="J714" s="225">
        <f>ROUND(I714*H714,2)</f>
        <v>0</v>
      </c>
      <c r="K714" s="226"/>
      <c r="L714" s="44"/>
      <c r="M714" s="227" t="s">
        <v>1</v>
      </c>
      <c r="N714" s="228" t="s">
        <v>38</v>
      </c>
      <c r="O714" s="91"/>
      <c r="P714" s="229">
        <f>O714*H714</f>
        <v>0</v>
      </c>
      <c r="Q714" s="229">
        <v>0</v>
      </c>
      <c r="R714" s="229">
        <f>Q714*H714</f>
        <v>0</v>
      </c>
      <c r="S714" s="229">
        <v>0</v>
      </c>
      <c r="T714" s="230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31" t="s">
        <v>198</v>
      </c>
      <c r="AT714" s="231" t="s">
        <v>150</v>
      </c>
      <c r="AU714" s="231" t="s">
        <v>83</v>
      </c>
      <c r="AY714" s="17" t="s">
        <v>147</v>
      </c>
      <c r="BE714" s="232">
        <f>IF(N714="základní",J714,0)</f>
        <v>0</v>
      </c>
      <c r="BF714" s="232">
        <f>IF(N714="snížená",J714,0)</f>
        <v>0</v>
      </c>
      <c r="BG714" s="232">
        <f>IF(N714="zákl. přenesená",J714,0)</f>
        <v>0</v>
      </c>
      <c r="BH714" s="232">
        <f>IF(N714="sníž. přenesená",J714,0)</f>
        <v>0</v>
      </c>
      <c r="BI714" s="232">
        <f>IF(N714="nulová",J714,0)</f>
        <v>0</v>
      </c>
      <c r="BJ714" s="17" t="s">
        <v>81</v>
      </c>
      <c r="BK714" s="232">
        <f>ROUND(I714*H714,2)</f>
        <v>0</v>
      </c>
      <c r="BL714" s="17" t="s">
        <v>198</v>
      </c>
      <c r="BM714" s="231" t="s">
        <v>783</v>
      </c>
    </row>
    <row r="715" s="13" customFormat="1">
      <c r="A715" s="13"/>
      <c r="B715" s="233"/>
      <c r="C715" s="234"/>
      <c r="D715" s="235" t="s">
        <v>155</v>
      </c>
      <c r="E715" s="236" t="s">
        <v>1</v>
      </c>
      <c r="F715" s="237" t="s">
        <v>784</v>
      </c>
      <c r="G715" s="234"/>
      <c r="H715" s="236" t="s">
        <v>1</v>
      </c>
      <c r="I715" s="238"/>
      <c r="J715" s="234"/>
      <c r="K715" s="234"/>
      <c r="L715" s="239"/>
      <c r="M715" s="240"/>
      <c r="N715" s="241"/>
      <c r="O715" s="241"/>
      <c r="P715" s="241"/>
      <c r="Q715" s="241"/>
      <c r="R715" s="241"/>
      <c r="S715" s="241"/>
      <c r="T715" s="24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3" t="s">
        <v>155</v>
      </c>
      <c r="AU715" s="243" t="s">
        <v>83</v>
      </c>
      <c r="AV715" s="13" t="s">
        <v>81</v>
      </c>
      <c r="AW715" s="13" t="s">
        <v>31</v>
      </c>
      <c r="AX715" s="13" t="s">
        <v>73</v>
      </c>
      <c r="AY715" s="243" t="s">
        <v>147</v>
      </c>
    </row>
    <row r="716" s="14" customFormat="1">
      <c r="A716" s="14"/>
      <c r="B716" s="244"/>
      <c r="C716" s="245"/>
      <c r="D716" s="235" t="s">
        <v>155</v>
      </c>
      <c r="E716" s="246" t="s">
        <v>1</v>
      </c>
      <c r="F716" s="247" t="s">
        <v>785</v>
      </c>
      <c r="G716" s="245"/>
      <c r="H716" s="248">
        <v>4.5</v>
      </c>
      <c r="I716" s="249"/>
      <c r="J716" s="245"/>
      <c r="K716" s="245"/>
      <c r="L716" s="250"/>
      <c r="M716" s="251"/>
      <c r="N716" s="252"/>
      <c r="O716" s="252"/>
      <c r="P716" s="252"/>
      <c r="Q716" s="252"/>
      <c r="R716" s="252"/>
      <c r="S716" s="252"/>
      <c r="T716" s="25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4" t="s">
        <v>155</v>
      </c>
      <c r="AU716" s="254" t="s">
        <v>83</v>
      </c>
      <c r="AV716" s="14" t="s">
        <v>83</v>
      </c>
      <c r="AW716" s="14" t="s">
        <v>31</v>
      </c>
      <c r="AX716" s="14" t="s">
        <v>73</v>
      </c>
      <c r="AY716" s="254" t="s">
        <v>147</v>
      </c>
    </row>
    <row r="717" s="13" customFormat="1">
      <c r="A717" s="13"/>
      <c r="B717" s="233"/>
      <c r="C717" s="234"/>
      <c r="D717" s="235" t="s">
        <v>155</v>
      </c>
      <c r="E717" s="236" t="s">
        <v>1</v>
      </c>
      <c r="F717" s="237" t="s">
        <v>786</v>
      </c>
      <c r="G717" s="234"/>
      <c r="H717" s="236" t="s">
        <v>1</v>
      </c>
      <c r="I717" s="238"/>
      <c r="J717" s="234"/>
      <c r="K717" s="234"/>
      <c r="L717" s="239"/>
      <c r="M717" s="240"/>
      <c r="N717" s="241"/>
      <c r="O717" s="241"/>
      <c r="P717" s="241"/>
      <c r="Q717" s="241"/>
      <c r="R717" s="241"/>
      <c r="S717" s="241"/>
      <c r="T717" s="24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3" t="s">
        <v>155</v>
      </c>
      <c r="AU717" s="243" t="s">
        <v>83</v>
      </c>
      <c r="AV717" s="13" t="s">
        <v>81</v>
      </c>
      <c r="AW717" s="13" t="s">
        <v>31</v>
      </c>
      <c r="AX717" s="13" t="s">
        <v>73</v>
      </c>
      <c r="AY717" s="243" t="s">
        <v>147</v>
      </c>
    </row>
    <row r="718" s="14" customFormat="1">
      <c r="A718" s="14"/>
      <c r="B718" s="244"/>
      <c r="C718" s="245"/>
      <c r="D718" s="235" t="s">
        <v>155</v>
      </c>
      <c r="E718" s="246" t="s">
        <v>1</v>
      </c>
      <c r="F718" s="247" t="s">
        <v>787</v>
      </c>
      <c r="G718" s="245"/>
      <c r="H718" s="248">
        <v>15.730000000000002</v>
      </c>
      <c r="I718" s="249"/>
      <c r="J718" s="245"/>
      <c r="K718" s="245"/>
      <c r="L718" s="250"/>
      <c r="M718" s="251"/>
      <c r="N718" s="252"/>
      <c r="O718" s="252"/>
      <c r="P718" s="252"/>
      <c r="Q718" s="252"/>
      <c r="R718" s="252"/>
      <c r="S718" s="252"/>
      <c r="T718" s="25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4" t="s">
        <v>155</v>
      </c>
      <c r="AU718" s="254" t="s">
        <v>83</v>
      </c>
      <c r="AV718" s="14" t="s">
        <v>83</v>
      </c>
      <c r="AW718" s="14" t="s">
        <v>31</v>
      </c>
      <c r="AX718" s="14" t="s">
        <v>73</v>
      </c>
      <c r="AY718" s="254" t="s">
        <v>147</v>
      </c>
    </row>
    <row r="719" s="13" customFormat="1">
      <c r="A719" s="13"/>
      <c r="B719" s="233"/>
      <c r="C719" s="234"/>
      <c r="D719" s="235" t="s">
        <v>155</v>
      </c>
      <c r="E719" s="236" t="s">
        <v>1</v>
      </c>
      <c r="F719" s="237" t="s">
        <v>788</v>
      </c>
      <c r="G719" s="234"/>
      <c r="H719" s="236" t="s">
        <v>1</v>
      </c>
      <c r="I719" s="238"/>
      <c r="J719" s="234"/>
      <c r="K719" s="234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155</v>
      </c>
      <c r="AU719" s="243" t="s">
        <v>83</v>
      </c>
      <c r="AV719" s="13" t="s">
        <v>81</v>
      </c>
      <c r="AW719" s="13" t="s">
        <v>31</v>
      </c>
      <c r="AX719" s="13" t="s">
        <v>73</v>
      </c>
      <c r="AY719" s="243" t="s">
        <v>147</v>
      </c>
    </row>
    <row r="720" s="14" customFormat="1">
      <c r="A720" s="14"/>
      <c r="B720" s="244"/>
      <c r="C720" s="245"/>
      <c r="D720" s="235" t="s">
        <v>155</v>
      </c>
      <c r="E720" s="246" t="s">
        <v>1</v>
      </c>
      <c r="F720" s="247" t="s">
        <v>292</v>
      </c>
      <c r="G720" s="245"/>
      <c r="H720" s="248">
        <v>1.5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155</v>
      </c>
      <c r="AU720" s="254" t="s">
        <v>83</v>
      </c>
      <c r="AV720" s="14" t="s">
        <v>83</v>
      </c>
      <c r="AW720" s="14" t="s">
        <v>31</v>
      </c>
      <c r="AX720" s="14" t="s">
        <v>73</v>
      </c>
      <c r="AY720" s="254" t="s">
        <v>147</v>
      </c>
    </row>
    <row r="721" s="15" customFormat="1">
      <c r="A721" s="15"/>
      <c r="B721" s="255"/>
      <c r="C721" s="256"/>
      <c r="D721" s="235" t="s">
        <v>155</v>
      </c>
      <c r="E721" s="257" t="s">
        <v>1</v>
      </c>
      <c r="F721" s="258" t="s">
        <v>158</v>
      </c>
      <c r="G721" s="256"/>
      <c r="H721" s="259">
        <v>21.730000000000004</v>
      </c>
      <c r="I721" s="260"/>
      <c r="J721" s="256"/>
      <c r="K721" s="256"/>
      <c r="L721" s="261"/>
      <c r="M721" s="262"/>
      <c r="N721" s="263"/>
      <c r="O721" s="263"/>
      <c r="P721" s="263"/>
      <c r="Q721" s="263"/>
      <c r="R721" s="263"/>
      <c r="S721" s="263"/>
      <c r="T721" s="264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65" t="s">
        <v>155</v>
      </c>
      <c r="AU721" s="265" t="s">
        <v>83</v>
      </c>
      <c r="AV721" s="15" t="s">
        <v>154</v>
      </c>
      <c r="AW721" s="15" t="s">
        <v>31</v>
      </c>
      <c r="AX721" s="15" t="s">
        <v>81</v>
      </c>
      <c r="AY721" s="265" t="s">
        <v>147</v>
      </c>
    </row>
    <row r="722" s="2" customFormat="1" ht="24.15" customHeight="1">
      <c r="A722" s="38"/>
      <c r="B722" s="39"/>
      <c r="C722" s="219" t="s">
        <v>789</v>
      </c>
      <c r="D722" s="219" t="s">
        <v>150</v>
      </c>
      <c r="E722" s="220" t="s">
        <v>790</v>
      </c>
      <c r="F722" s="221" t="s">
        <v>791</v>
      </c>
      <c r="G722" s="222" t="s">
        <v>153</v>
      </c>
      <c r="H722" s="223">
        <v>21.73</v>
      </c>
      <c r="I722" s="224"/>
      <c r="J722" s="225">
        <f>ROUND(I722*H722,2)</f>
        <v>0</v>
      </c>
      <c r="K722" s="226"/>
      <c r="L722" s="44"/>
      <c r="M722" s="227" t="s">
        <v>1</v>
      </c>
      <c r="N722" s="228" t="s">
        <v>38</v>
      </c>
      <c r="O722" s="91"/>
      <c r="P722" s="229">
        <f>O722*H722</f>
        <v>0</v>
      </c>
      <c r="Q722" s="229">
        <v>0</v>
      </c>
      <c r="R722" s="229">
        <f>Q722*H722</f>
        <v>0</v>
      </c>
      <c r="S722" s="229">
        <v>0</v>
      </c>
      <c r="T722" s="230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31" t="s">
        <v>198</v>
      </c>
      <c r="AT722" s="231" t="s">
        <v>150</v>
      </c>
      <c r="AU722" s="231" t="s">
        <v>83</v>
      </c>
      <c r="AY722" s="17" t="s">
        <v>147</v>
      </c>
      <c r="BE722" s="232">
        <f>IF(N722="základní",J722,0)</f>
        <v>0</v>
      </c>
      <c r="BF722" s="232">
        <f>IF(N722="snížená",J722,0)</f>
        <v>0</v>
      </c>
      <c r="BG722" s="232">
        <f>IF(N722="zákl. přenesená",J722,0)</f>
        <v>0</v>
      </c>
      <c r="BH722" s="232">
        <f>IF(N722="sníž. přenesená",J722,0)</f>
        <v>0</v>
      </c>
      <c r="BI722" s="232">
        <f>IF(N722="nulová",J722,0)</f>
        <v>0</v>
      </c>
      <c r="BJ722" s="17" t="s">
        <v>81</v>
      </c>
      <c r="BK722" s="232">
        <f>ROUND(I722*H722,2)</f>
        <v>0</v>
      </c>
      <c r="BL722" s="17" t="s">
        <v>198</v>
      </c>
      <c r="BM722" s="231" t="s">
        <v>792</v>
      </c>
    </row>
    <row r="723" s="2" customFormat="1" ht="24.15" customHeight="1">
      <c r="A723" s="38"/>
      <c r="B723" s="39"/>
      <c r="C723" s="219" t="s">
        <v>474</v>
      </c>
      <c r="D723" s="219" t="s">
        <v>150</v>
      </c>
      <c r="E723" s="220" t="s">
        <v>793</v>
      </c>
      <c r="F723" s="221" t="s">
        <v>794</v>
      </c>
      <c r="G723" s="222" t="s">
        <v>153</v>
      </c>
      <c r="H723" s="223">
        <v>21.73</v>
      </c>
      <c r="I723" s="224"/>
      <c r="J723" s="225">
        <f>ROUND(I723*H723,2)</f>
        <v>0</v>
      </c>
      <c r="K723" s="226"/>
      <c r="L723" s="44"/>
      <c r="M723" s="227" t="s">
        <v>1</v>
      </c>
      <c r="N723" s="228" t="s">
        <v>38</v>
      </c>
      <c r="O723" s="91"/>
      <c r="P723" s="229">
        <f>O723*H723</f>
        <v>0</v>
      </c>
      <c r="Q723" s="229">
        <v>0</v>
      </c>
      <c r="R723" s="229">
        <f>Q723*H723</f>
        <v>0</v>
      </c>
      <c r="S723" s="229">
        <v>0</v>
      </c>
      <c r="T723" s="230">
        <f>S723*H723</f>
        <v>0</v>
      </c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R723" s="231" t="s">
        <v>198</v>
      </c>
      <c r="AT723" s="231" t="s">
        <v>150</v>
      </c>
      <c r="AU723" s="231" t="s">
        <v>83</v>
      </c>
      <c r="AY723" s="17" t="s">
        <v>147</v>
      </c>
      <c r="BE723" s="232">
        <f>IF(N723="základní",J723,0)</f>
        <v>0</v>
      </c>
      <c r="BF723" s="232">
        <f>IF(N723="snížená",J723,0)</f>
        <v>0</v>
      </c>
      <c r="BG723" s="232">
        <f>IF(N723="zákl. přenesená",J723,0)</f>
        <v>0</v>
      </c>
      <c r="BH723" s="232">
        <f>IF(N723="sníž. přenesená",J723,0)</f>
        <v>0</v>
      </c>
      <c r="BI723" s="232">
        <f>IF(N723="nulová",J723,0)</f>
        <v>0</v>
      </c>
      <c r="BJ723" s="17" t="s">
        <v>81</v>
      </c>
      <c r="BK723" s="232">
        <f>ROUND(I723*H723,2)</f>
        <v>0</v>
      </c>
      <c r="BL723" s="17" t="s">
        <v>198</v>
      </c>
      <c r="BM723" s="231" t="s">
        <v>795</v>
      </c>
    </row>
    <row r="724" s="2" customFormat="1" ht="24.15" customHeight="1">
      <c r="A724" s="38"/>
      <c r="B724" s="39"/>
      <c r="C724" s="219" t="s">
        <v>796</v>
      </c>
      <c r="D724" s="219" t="s">
        <v>150</v>
      </c>
      <c r="E724" s="220" t="s">
        <v>797</v>
      </c>
      <c r="F724" s="221" t="s">
        <v>798</v>
      </c>
      <c r="G724" s="222" t="s">
        <v>153</v>
      </c>
      <c r="H724" s="223">
        <v>21.73</v>
      </c>
      <c r="I724" s="224"/>
      <c r="J724" s="225">
        <f>ROUND(I724*H724,2)</f>
        <v>0</v>
      </c>
      <c r="K724" s="226"/>
      <c r="L724" s="44"/>
      <c r="M724" s="227" t="s">
        <v>1</v>
      </c>
      <c r="N724" s="228" t="s">
        <v>38</v>
      </c>
      <c r="O724" s="91"/>
      <c r="P724" s="229">
        <f>O724*H724</f>
        <v>0</v>
      </c>
      <c r="Q724" s="229">
        <v>0</v>
      </c>
      <c r="R724" s="229">
        <f>Q724*H724</f>
        <v>0</v>
      </c>
      <c r="S724" s="229">
        <v>0</v>
      </c>
      <c r="T724" s="230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1" t="s">
        <v>198</v>
      </c>
      <c r="AT724" s="231" t="s">
        <v>150</v>
      </c>
      <c r="AU724" s="231" t="s">
        <v>83</v>
      </c>
      <c r="AY724" s="17" t="s">
        <v>147</v>
      </c>
      <c r="BE724" s="232">
        <f>IF(N724="základní",J724,0)</f>
        <v>0</v>
      </c>
      <c r="BF724" s="232">
        <f>IF(N724="snížená",J724,0)</f>
        <v>0</v>
      </c>
      <c r="BG724" s="232">
        <f>IF(N724="zákl. přenesená",J724,0)</f>
        <v>0</v>
      </c>
      <c r="BH724" s="232">
        <f>IF(N724="sníž. přenesená",J724,0)</f>
        <v>0</v>
      </c>
      <c r="BI724" s="232">
        <f>IF(N724="nulová",J724,0)</f>
        <v>0</v>
      </c>
      <c r="BJ724" s="17" t="s">
        <v>81</v>
      </c>
      <c r="BK724" s="232">
        <f>ROUND(I724*H724,2)</f>
        <v>0</v>
      </c>
      <c r="BL724" s="17" t="s">
        <v>198</v>
      </c>
      <c r="BM724" s="231" t="s">
        <v>799</v>
      </c>
    </row>
    <row r="725" s="2" customFormat="1" ht="33" customHeight="1">
      <c r="A725" s="38"/>
      <c r="B725" s="39"/>
      <c r="C725" s="219" t="s">
        <v>480</v>
      </c>
      <c r="D725" s="219" t="s">
        <v>150</v>
      </c>
      <c r="E725" s="220" t="s">
        <v>800</v>
      </c>
      <c r="F725" s="221" t="s">
        <v>801</v>
      </c>
      <c r="G725" s="222" t="s">
        <v>153</v>
      </c>
      <c r="H725" s="223">
        <v>20.640000000000001</v>
      </c>
      <c r="I725" s="224"/>
      <c r="J725" s="225">
        <f>ROUND(I725*H725,2)</f>
        <v>0</v>
      </c>
      <c r="K725" s="226"/>
      <c r="L725" s="44"/>
      <c r="M725" s="227" t="s">
        <v>1</v>
      </c>
      <c r="N725" s="228" t="s">
        <v>38</v>
      </c>
      <c r="O725" s="91"/>
      <c r="P725" s="229">
        <f>O725*H725</f>
        <v>0</v>
      </c>
      <c r="Q725" s="229">
        <v>0</v>
      </c>
      <c r="R725" s="229">
        <f>Q725*H725</f>
        <v>0</v>
      </c>
      <c r="S725" s="229">
        <v>0</v>
      </c>
      <c r="T725" s="230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1" t="s">
        <v>198</v>
      </c>
      <c r="AT725" s="231" t="s">
        <v>150</v>
      </c>
      <c r="AU725" s="231" t="s">
        <v>83</v>
      </c>
      <c r="AY725" s="17" t="s">
        <v>147</v>
      </c>
      <c r="BE725" s="232">
        <f>IF(N725="základní",J725,0)</f>
        <v>0</v>
      </c>
      <c r="BF725" s="232">
        <f>IF(N725="snížená",J725,0)</f>
        <v>0</v>
      </c>
      <c r="BG725" s="232">
        <f>IF(N725="zákl. přenesená",J725,0)</f>
        <v>0</v>
      </c>
      <c r="BH725" s="232">
        <f>IF(N725="sníž. přenesená",J725,0)</f>
        <v>0</v>
      </c>
      <c r="BI725" s="232">
        <f>IF(N725="nulová",J725,0)</f>
        <v>0</v>
      </c>
      <c r="BJ725" s="17" t="s">
        <v>81</v>
      </c>
      <c r="BK725" s="232">
        <f>ROUND(I725*H725,2)</f>
        <v>0</v>
      </c>
      <c r="BL725" s="17" t="s">
        <v>198</v>
      </c>
      <c r="BM725" s="231" t="s">
        <v>802</v>
      </c>
    </row>
    <row r="726" s="13" customFormat="1">
      <c r="A726" s="13"/>
      <c r="B726" s="233"/>
      <c r="C726" s="234"/>
      <c r="D726" s="235" t="s">
        <v>155</v>
      </c>
      <c r="E726" s="236" t="s">
        <v>1</v>
      </c>
      <c r="F726" s="237" t="s">
        <v>803</v>
      </c>
      <c r="G726" s="234"/>
      <c r="H726" s="236" t="s">
        <v>1</v>
      </c>
      <c r="I726" s="238"/>
      <c r="J726" s="234"/>
      <c r="K726" s="234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155</v>
      </c>
      <c r="AU726" s="243" t="s">
        <v>83</v>
      </c>
      <c r="AV726" s="13" t="s">
        <v>81</v>
      </c>
      <c r="AW726" s="13" t="s">
        <v>31</v>
      </c>
      <c r="AX726" s="13" t="s">
        <v>73</v>
      </c>
      <c r="AY726" s="243" t="s">
        <v>147</v>
      </c>
    </row>
    <row r="727" s="14" customFormat="1">
      <c r="A727" s="14"/>
      <c r="B727" s="244"/>
      <c r="C727" s="245"/>
      <c r="D727" s="235" t="s">
        <v>155</v>
      </c>
      <c r="E727" s="246" t="s">
        <v>1</v>
      </c>
      <c r="F727" s="247" t="s">
        <v>804</v>
      </c>
      <c r="G727" s="245"/>
      <c r="H727" s="248">
        <v>8.6400000000000006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155</v>
      </c>
      <c r="AU727" s="254" t="s">
        <v>83</v>
      </c>
      <c r="AV727" s="14" t="s">
        <v>83</v>
      </c>
      <c r="AW727" s="14" t="s">
        <v>31</v>
      </c>
      <c r="AX727" s="14" t="s">
        <v>73</v>
      </c>
      <c r="AY727" s="254" t="s">
        <v>147</v>
      </c>
    </row>
    <row r="728" s="13" customFormat="1">
      <c r="A728" s="13"/>
      <c r="B728" s="233"/>
      <c r="C728" s="234"/>
      <c r="D728" s="235" t="s">
        <v>155</v>
      </c>
      <c r="E728" s="236" t="s">
        <v>1</v>
      </c>
      <c r="F728" s="237" t="s">
        <v>156</v>
      </c>
      <c r="G728" s="234"/>
      <c r="H728" s="236" t="s">
        <v>1</v>
      </c>
      <c r="I728" s="238"/>
      <c r="J728" s="234"/>
      <c r="K728" s="234"/>
      <c r="L728" s="239"/>
      <c r="M728" s="240"/>
      <c r="N728" s="241"/>
      <c r="O728" s="241"/>
      <c r="P728" s="241"/>
      <c r="Q728" s="241"/>
      <c r="R728" s="241"/>
      <c r="S728" s="241"/>
      <c r="T728" s="24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3" t="s">
        <v>155</v>
      </c>
      <c r="AU728" s="243" t="s">
        <v>83</v>
      </c>
      <c r="AV728" s="13" t="s">
        <v>81</v>
      </c>
      <c r="AW728" s="13" t="s">
        <v>31</v>
      </c>
      <c r="AX728" s="13" t="s">
        <v>73</v>
      </c>
      <c r="AY728" s="243" t="s">
        <v>147</v>
      </c>
    </row>
    <row r="729" s="14" customFormat="1">
      <c r="A729" s="14"/>
      <c r="B729" s="244"/>
      <c r="C729" s="245"/>
      <c r="D729" s="235" t="s">
        <v>155</v>
      </c>
      <c r="E729" s="246" t="s">
        <v>1</v>
      </c>
      <c r="F729" s="247" t="s">
        <v>805</v>
      </c>
      <c r="G729" s="245"/>
      <c r="H729" s="248">
        <v>12</v>
      </c>
      <c r="I729" s="249"/>
      <c r="J729" s="245"/>
      <c r="K729" s="245"/>
      <c r="L729" s="250"/>
      <c r="M729" s="251"/>
      <c r="N729" s="252"/>
      <c r="O729" s="252"/>
      <c r="P729" s="252"/>
      <c r="Q729" s="252"/>
      <c r="R729" s="252"/>
      <c r="S729" s="252"/>
      <c r="T729" s="253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4" t="s">
        <v>155</v>
      </c>
      <c r="AU729" s="254" t="s">
        <v>83</v>
      </c>
      <c r="AV729" s="14" t="s">
        <v>83</v>
      </c>
      <c r="AW729" s="14" t="s">
        <v>31</v>
      </c>
      <c r="AX729" s="14" t="s">
        <v>73</v>
      </c>
      <c r="AY729" s="254" t="s">
        <v>147</v>
      </c>
    </row>
    <row r="730" s="15" customFormat="1">
      <c r="A730" s="15"/>
      <c r="B730" s="255"/>
      <c r="C730" s="256"/>
      <c r="D730" s="235" t="s">
        <v>155</v>
      </c>
      <c r="E730" s="257" t="s">
        <v>1</v>
      </c>
      <c r="F730" s="258" t="s">
        <v>158</v>
      </c>
      <c r="G730" s="256"/>
      <c r="H730" s="259">
        <v>20.640000000000001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5" t="s">
        <v>155</v>
      </c>
      <c r="AU730" s="265" t="s">
        <v>83</v>
      </c>
      <c r="AV730" s="15" t="s">
        <v>154</v>
      </c>
      <c r="AW730" s="15" t="s">
        <v>31</v>
      </c>
      <c r="AX730" s="15" t="s">
        <v>81</v>
      </c>
      <c r="AY730" s="265" t="s">
        <v>147</v>
      </c>
    </row>
    <row r="731" s="2" customFormat="1" ht="24.15" customHeight="1">
      <c r="A731" s="38"/>
      <c r="B731" s="39"/>
      <c r="C731" s="219" t="s">
        <v>806</v>
      </c>
      <c r="D731" s="219" t="s">
        <v>150</v>
      </c>
      <c r="E731" s="220" t="s">
        <v>807</v>
      </c>
      <c r="F731" s="221" t="s">
        <v>808</v>
      </c>
      <c r="G731" s="222" t="s">
        <v>165</v>
      </c>
      <c r="H731" s="223">
        <v>36.799999999999997</v>
      </c>
      <c r="I731" s="224"/>
      <c r="J731" s="225">
        <f>ROUND(I731*H731,2)</f>
        <v>0</v>
      </c>
      <c r="K731" s="226"/>
      <c r="L731" s="44"/>
      <c r="M731" s="227" t="s">
        <v>1</v>
      </c>
      <c r="N731" s="228" t="s">
        <v>38</v>
      </c>
      <c r="O731" s="91"/>
      <c r="P731" s="229">
        <f>O731*H731</f>
        <v>0</v>
      </c>
      <c r="Q731" s="229">
        <v>0</v>
      </c>
      <c r="R731" s="229">
        <f>Q731*H731</f>
        <v>0</v>
      </c>
      <c r="S731" s="229">
        <v>0</v>
      </c>
      <c r="T731" s="230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31" t="s">
        <v>198</v>
      </c>
      <c r="AT731" s="231" t="s">
        <v>150</v>
      </c>
      <c r="AU731" s="231" t="s">
        <v>83</v>
      </c>
      <c r="AY731" s="17" t="s">
        <v>147</v>
      </c>
      <c r="BE731" s="232">
        <f>IF(N731="základní",J731,0)</f>
        <v>0</v>
      </c>
      <c r="BF731" s="232">
        <f>IF(N731="snížená",J731,0)</f>
        <v>0</v>
      </c>
      <c r="BG731" s="232">
        <f>IF(N731="zákl. přenesená",J731,0)</f>
        <v>0</v>
      </c>
      <c r="BH731" s="232">
        <f>IF(N731="sníž. přenesená",J731,0)</f>
        <v>0</v>
      </c>
      <c r="BI731" s="232">
        <f>IF(N731="nulová",J731,0)</f>
        <v>0</v>
      </c>
      <c r="BJ731" s="17" t="s">
        <v>81</v>
      </c>
      <c r="BK731" s="232">
        <f>ROUND(I731*H731,2)</f>
        <v>0</v>
      </c>
      <c r="BL731" s="17" t="s">
        <v>198</v>
      </c>
      <c r="BM731" s="231" t="s">
        <v>809</v>
      </c>
    </row>
    <row r="732" s="13" customFormat="1">
      <c r="A732" s="13"/>
      <c r="B732" s="233"/>
      <c r="C732" s="234"/>
      <c r="D732" s="235" t="s">
        <v>155</v>
      </c>
      <c r="E732" s="236" t="s">
        <v>1</v>
      </c>
      <c r="F732" s="237" t="s">
        <v>167</v>
      </c>
      <c r="G732" s="234"/>
      <c r="H732" s="236" t="s">
        <v>1</v>
      </c>
      <c r="I732" s="238"/>
      <c r="J732" s="234"/>
      <c r="K732" s="234"/>
      <c r="L732" s="239"/>
      <c r="M732" s="240"/>
      <c r="N732" s="241"/>
      <c r="O732" s="241"/>
      <c r="P732" s="241"/>
      <c r="Q732" s="241"/>
      <c r="R732" s="241"/>
      <c r="S732" s="241"/>
      <c r="T732" s="24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3" t="s">
        <v>155</v>
      </c>
      <c r="AU732" s="243" t="s">
        <v>83</v>
      </c>
      <c r="AV732" s="13" t="s">
        <v>81</v>
      </c>
      <c r="AW732" s="13" t="s">
        <v>31</v>
      </c>
      <c r="AX732" s="13" t="s">
        <v>73</v>
      </c>
      <c r="AY732" s="243" t="s">
        <v>147</v>
      </c>
    </row>
    <row r="733" s="14" customFormat="1">
      <c r="A733" s="14"/>
      <c r="B733" s="244"/>
      <c r="C733" s="245"/>
      <c r="D733" s="235" t="s">
        <v>155</v>
      </c>
      <c r="E733" s="246" t="s">
        <v>1</v>
      </c>
      <c r="F733" s="247" t="s">
        <v>810</v>
      </c>
      <c r="G733" s="245"/>
      <c r="H733" s="248">
        <v>16.800000000000001</v>
      </c>
      <c r="I733" s="249"/>
      <c r="J733" s="245"/>
      <c r="K733" s="245"/>
      <c r="L733" s="250"/>
      <c r="M733" s="251"/>
      <c r="N733" s="252"/>
      <c r="O733" s="252"/>
      <c r="P733" s="252"/>
      <c r="Q733" s="252"/>
      <c r="R733" s="252"/>
      <c r="S733" s="252"/>
      <c r="T733" s="253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4" t="s">
        <v>155</v>
      </c>
      <c r="AU733" s="254" t="s">
        <v>83</v>
      </c>
      <c r="AV733" s="14" t="s">
        <v>83</v>
      </c>
      <c r="AW733" s="14" t="s">
        <v>31</v>
      </c>
      <c r="AX733" s="14" t="s">
        <v>73</v>
      </c>
      <c r="AY733" s="254" t="s">
        <v>147</v>
      </c>
    </row>
    <row r="734" s="13" customFormat="1">
      <c r="A734" s="13"/>
      <c r="B734" s="233"/>
      <c r="C734" s="234"/>
      <c r="D734" s="235" t="s">
        <v>155</v>
      </c>
      <c r="E734" s="236" t="s">
        <v>1</v>
      </c>
      <c r="F734" s="237" t="s">
        <v>156</v>
      </c>
      <c r="G734" s="234"/>
      <c r="H734" s="236" t="s">
        <v>1</v>
      </c>
      <c r="I734" s="238"/>
      <c r="J734" s="234"/>
      <c r="K734" s="234"/>
      <c r="L734" s="239"/>
      <c r="M734" s="240"/>
      <c r="N734" s="241"/>
      <c r="O734" s="241"/>
      <c r="P734" s="241"/>
      <c r="Q734" s="241"/>
      <c r="R734" s="241"/>
      <c r="S734" s="241"/>
      <c r="T734" s="24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3" t="s">
        <v>155</v>
      </c>
      <c r="AU734" s="243" t="s">
        <v>83</v>
      </c>
      <c r="AV734" s="13" t="s">
        <v>81</v>
      </c>
      <c r="AW734" s="13" t="s">
        <v>31</v>
      </c>
      <c r="AX734" s="13" t="s">
        <v>73</v>
      </c>
      <c r="AY734" s="243" t="s">
        <v>147</v>
      </c>
    </row>
    <row r="735" s="14" customFormat="1">
      <c r="A735" s="14"/>
      <c r="B735" s="244"/>
      <c r="C735" s="245"/>
      <c r="D735" s="235" t="s">
        <v>155</v>
      </c>
      <c r="E735" s="246" t="s">
        <v>1</v>
      </c>
      <c r="F735" s="247" t="s">
        <v>811</v>
      </c>
      <c r="G735" s="245"/>
      <c r="H735" s="248">
        <v>20</v>
      </c>
      <c r="I735" s="249"/>
      <c r="J735" s="245"/>
      <c r="K735" s="245"/>
      <c r="L735" s="250"/>
      <c r="M735" s="251"/>
      <c r="N735" s="252"/>
      <c r="O735" s="252"/>
      <c r="P735" s="252"/>
      <c r="Q735" s="252"/>
      <c r="R735" s="252"/>
      <c r="S735" s="252"/>
      <c r="T735" s="25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4" t="s">
        <v>155</v>
      </c>
      <c r="AU735" s="254" t="s">
        <v>83</v>
      </c>
      <c r="AV735" s="14" t="s">
        <v>83</v>
      </c>
      <c r="AW735" s="14" t="s">
        <v>31</v>
      </c>
      <c r="AX735" s="14" t="s">
        <v>73</v>
      </c>
      <c r="AY735" s="254" t="s">
        <v>147</v>
      </c>
    </row>
    <row r="736" s="15" customFormat="1">
      <c r="A736" s="15"/>
      <c r="B736" s="255"/>
      <c r="C736" s="256"/>
      <c r="D736" s="235" t="s">
        <v>155</v>
      </c>
      <c r="E736" s="257" t="s">
        <v>1</v>
      </c>
      <c r="F736" s="258" t="s">
        <v>158</v>
      </c>
      <c r="G736" s="256"/>
      <c r="H736" s="259">
        <v>36.799999999999997</v>
      </c>
      <c r="I736" s="260"/>
      <c r="J736" s="256"/>
      <c r="K736" s="256"/>
      <c r="L736" s="261"/>
      <c r="M736" s="262"/>
      <c r="N736" s="263"/>
      <c r="O736" s="263"/>
      <c r="P736" s="263"/>
      <c r="Q736" s="263"/>
      <c r="R736" s="263"/>
      <c r="S736" s="263"/>
      <c r="T736" s="264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65" t="s">
        <v>155</v>
      </c>
      <c r="AU736" s="265" t="s">
        <v>83</v>
      </c>
      <c r="AV736" s="15" t="s">
        <v>154</v>
      </c>
      <c r="AW736" s="15" t="s">
        <v>31</v>
      </c>
      <c r="AX736" s="15" t="s">
        <v>81</v>
      </c>
      <c r="AY736" s="265" t="s">
        <v>147</v>
      </c>
    </row>
    <row r="737" s="2" customFormat="1" ht="24.15" customHeight="1">
      <c r="A737" s="38"/>
      <c r="B737" s="39"/>
      <c r="C737" s="219" t="s">
        <v>486</v>
      </c>
      <c r="D737" s="219" t="s">
        <v>150</v>
      </c>
      <c r="E737" s="220" t="s">
        <v>812</v>
      </c>
      <c r="F737" s="221" t="s">
        <v>813</v>
      </c>
      <c r="G737" s="222" t="s">
        <v>153</v>
      </c>
      <c r="H737" s="223">
        <v>20.640000000000001</v>
      </c>
      <c r="I737" s="224"/>
      <c r="J737" s="225">
        <f>ROUND(I737*H737,2)</f>
        <v>0</v>
      </c>
      <c r="K737" s="226"/>
      <c r="L737" s="44"/>
      <c r="M737" s="227" t="s">
        <v>1</v>
      </c>
      <c r="N737" s="228" t="s">
        <v>38</v>
      </c>
      <c r="O737" s="91"/>
      <c r="P737" s="229">
        <f>O737*H737</f>
        <v>0</v>
      </c>
      <c r="Q737" s="229">
        <v>0</v>
      </c>
      <c r="R737" s="229">
        <f>Q737*H737</f>
        <v>0</v>
      </c>
      <c r="S737" s="229">
        <v>0</v>
      </c>
      <c r="T737" s="230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31" t="s">
        <v>198</v>
      </c>
      <c r="AT737" s="231" t="s">
        <v>150</v>
      </c>
      <c r="AU737" s="231" t="s">
        <v>83</v>
      </c>
      <c r="AY737" s="17" t="s">
        <v>147</v>
      </c>
      <c r="BE737" s="232">
        <f>IF(N737="základní",J737,0)</f>
        <v>0</v>
      </c>
      <c r="BF737" s="232">
        <f>IF(N737="snížená",J737,0)</f>
        <v>0</v>
      </c>
      <c r="BG737" s="232">
        <f>IF(N737="zákl. přenesená",J737,0)</f>
        <v>0</v>
      </c>
      <c r="BH737" s="232">
        <f>IF(N737="sníž. přenesená",J737,0)</f>
        <v>0</v>
      </c>
      <c r="BI737" s="232">
        <f>IF(N737="nulová",J737,0)</f>
        <v>0</v>
      </c>
      <c r="BJ737" s="17" t="s">
        <v>81</v>
      </c>
      <c r="BK737" s="232">
        <f>ROUND(I737*H737,2)</f>
        <v>0</v>
      </c>
      <c r="BL737" s="17" t="s">
        <v>198</v>
      </c>
      <c r="BM737" s="231" t="s">
        <v>814</v>
      </c>
    </row>
    <row r="738" s="2" customFormat="1" ht="24.15" customHeight="1">
      <c r="A738" s="38"/>
      <c r="B738" s="39"/>
      <c r="C738" s="219" t="s">
        <v>815</v>
      </c>
      <c r="D738" s="219" t="s">
        <v>150</v>
      </c>
      <c r="E738" s="220" t="s">
        <v>816</v>
      </c>
      <c r="F738" s="221" t="s">
        <v>817</v>
      </c>
      <c r="G738" s="222" t="s">
        <v>165</v>
      </c>
      <c r="H738" s="223">
        <v>36.799999999999997</v>
      </c>
      <c r="I738" s="224"/>
      <c r="J738" s="225">
        <f>ROUND(I738*H738,2)</f>
        <v>0</v>
      </c>
      <c r="K738" s="226"/>
      <c r="L738" s="44"/>
      <c r="M738" s="227" t="s">
        <v>1</v>
      </c>
      <c r="N738" s="228" t="s">
        <v>38</v>
      </c>
      <c r="O738" s="91"/>
      <c r="P738" s="229">
        <f>O738*H738</f>
        <v>0</v>
      </c>
      <c r="Q738" s="229">
        <v>0</v>
      </c>
      <c r="R738" s="229">
        <f>Q738*H738</f>
        <v>0</v>
      </c>
      <c r="S738" s="229">
        <v>0</v>
      </c>
      <c r="T738" s="230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31" t="s">
        <v>198</v>
      </c>
      <c r="AT738" s="231" t="s">
        <v>150</v>
      </c>
      <c r="AU738" s="231" t="s">
        <v>83</v>
      </c>
      <c r="AY738" s="17" t="s">
        <v>147</v>
      </c>
      <c r="BE738" s="232">
        <f>IF(N738="základní",J738,0)</f>
        <v>0</v>
      </c>
      <c r="BF738" s="232">
        <f>IF(N738="snížená",J738,0)</f>
        <v>0</v>
      </c>
      <c r="BG738" s="232">
        <f>IF(N738="zákl. přenesená",J738,0)</f>
        <v>0</v>
      </c>
      <c r="BH738" s="232">
        <f>IF(N738="sníž. přenesená",J738,0)</f>
        <v>0</v>
      </c>
      <c r="BI738" s="232">
        <f>IF(N738="nulová",J738,0)</f>
        <v>0</v>
      </c>
      <c r="BJ738" s="17" t="s">
        <v>81</v>
      </c>
      <c r="BK738" s="232">
        <f>ROUND(I738*H738,2)</f>
        <v>0</v>
      </c>
      <c r="BL738" s="17" t="s">
        <v>198</v>
      </c>
      <c r="BM738" s="231" t="s">
        <v>818</v>
      </c>
    </row>
    <row r="739" s="2" customFormat="1" ht="24.15" customHeight="1">
      <c r="A739" s="38"/>
      <c r="B739" s="39"/>
      <c r="C739" s="219" t="s">
        <v>492</v>
      </c>
      <c r="D739" s="219" t="s">
        <v>150</v>
      </c>
      <c r="E739" s="220" t="s">
        <v>819</v>
      </c>
      <c r="F739" s="221" t="s">
        <v>820</v>
      </c>
      <c r="G739" s="222" t="s">
        <v>165</v>
      </c>
      <c r="H739" s="223">
        <v>36.799999999999997</v>
      </c>
      <c r="I739" s="224"/>
      <c r="J739" s="225">
        <f>ROUND(I739*H739,2)</f>
        <v>0</v>
      </c>
      <c r="K739" s="226"/>
      <c r="L739" s="44"/>
      <c r="M739" s="227" t="s">
        <v>1</v>
      </c>
      <c r="N739" s="228" t="s">
        <v>38</v>
      </c>
      <c r="O739" s="91"/>
      <c r="P739" s="229">
        <f>O739*H739</f>
        <v>0</v>
      </c>
      <c r="Q739" s="229">
        <v>0</v>
      </c>
      <c r="R739" s="229">
        <f>Q739*H739</f>
        <v>0</v>
      </c>
      <c r="S739" s="229">
        <v>0</v>
      </c>
      <c r="T739" s="230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31" t="s">
        <v>198</v>
      </c>
      <c r="AT739" s="231" t="s">
        <v>150</v>
      </c>
      <c r="AU739" s="231" t="s">
        <v>83</v>
      </c>
      <c r="AY739" s="17" t="s">
        <v>147</v>
      </c>
      <c r="BE739" s="232">
        <f>IF(N739="základní",J739,0)</f>
        <v>0</v>
      </c>
      <c r="BF739" s="232">
        <f>IF(N739="snížená",J739,0)</f>
        <v>0</v>
      </c>
      <c r="BG739" s="232">
        <f>IF(N739="zákl. přenesená",J739,0)</f>
        <v>0</v>
      </c>
      <c r="BH739" s="232">
        <f>IF(N739="sníž. přenesená",J739,0)</f>
        <v>0</v>
      </c>
      <c r="BI739" s="232">
        <f>IF(N739="nulová",J739,0)</f>
        <v>0</v>
      </c>
      <c r="BJ739" s="17" t="s">
        <v>81</v>
      </c>
      <c r="BK739" s="232">
        <f>ROUND(I739*H739,2)</f>
        <v>0</v>
      </c>
      <c r="BL739" s="17" t="s">
        <v>198</v>
      </c>
      <c r="BM739" s="231" t="s">
        <v>821</v>
      </c>
    </row>
    <row r="740" s="2" customFormat="1" ht="24.15" customHeight="1">
      <c r="A740" s="38"/>
      <c r="B740" s="39"/>
      <c r="C740" s="219" t="s">
        <v>822</v>
      </c>
      <c r="D740" s="219" t="s">
        <v>150</v>
      </c>
      <c r="E740" s="220" t="s">
        <v>823</v>
      </c>
      <c r="F740" s="221" t="s">
        <v>824</v>
      </c>
      <c r="G740" s="222" t="s">
        <v>153</v>
      </c>
      <c r="H740" s="223">
        <v>20.640000000000001</v>
      </c>
      <c r="I740" s="224"/>
      <c r="J740" s="225">
        <f>ROUND(I740*H740,2)</f>
        <v>0</v>
      </c>
      <c r="K740" s="226"/>
      <c r="L740" s="44"/>
      <c r="M740" s="227" t="s">
        <v>1</v>
      </c>
      <c r="N740" s="228" t="s">
        <v>38</v>
      </c>
      <c r="O740" s="91"/>
      <c r="P740" s="229">
        <f>O740*H740</f>
        <v>0</v>
      </c>
      <c r="Q740" s="229">
        <v>0</v>
      </c>
      <c r="R740" s="229">
        <f>Q740*H740</f>
        <v>0</v>
      </c>
      <c r="S740" s="229">
        <v>0</v>
      </c>
      <c r="T740" s="230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31" t="s">
        <v>198</v>
      </c>
      <c r="AT740" s="231" t="s">
        <v>150</v>
      </c>
      <c r="AU740" s="231" t="s">
        <v>83</v>
      </c>
      <c r="AY740" s="17" t="s">
        <v>147</v>
      </c>
      <c r="BE740" s="232">
        <f>IF(N740="základní",J740,0)</f>
        <v>0</v>
      </c>
      <c r="BF740" s="232">
        <f>IF(N740="snížená",J740,0)</f>
        <v>0</v>
      </c>
      <c r="BG740" s="232">
        <f>IF(N740="zákl. přenesená",J740,0)</f>
        <v>0</v>
      </c>
      <c r="BH740" s="232">
        <f>IF(N740="sníž. přenesená",J740,0)</f>
        <v>0</v>
      </c>
      <c r="BI740" s="232">
        <f>IF(N740="nulová",J740,0)</f>
        <v>0</v>
      </c>
      <c r="BJ740" s="17" t="s">
        <v>81</v>
      </c>
      <c r="BK740" s="232">
        <f>ROUND(I740*H740,2)</f>
        <v>0</v>
      </c>
      <c r="BL740" s="17" t="s">
        <v>198</v>
      </c>
      <c r="BM740" s="231" t="s">
        <v>825</v>
      </c>
    </row>
    <row r="741" s="2" customFormat="1" ht="24.15" customHeight="1">
      <c r="A741" s="38"/>
      <c r="B741" s="39"/>
      <c r="C741" s="219" t="s">
        <v>498</v>
      </c>
      <c r="D741" s="219" t="s">
        <v>150</v>
      </c>
      <c r="E741" s="220" t="s">
        <v>826</v>
      </c>
      <c r="F741" s="221" t="s">
        <v>827</v>
      </c>
      <c r="G741" s="222" t="s">
        <v>165</v>
      </c>
      <c r="H741" s="223">
        <v>36.799999999999997</v>
      </c>
      <c r="I741" s="224"/>
      <c r="J741" s="225">
        <f>ROUND(I741*H741,2)</f>
        <v>0</v>
      </c>
      <c r="K741" s="226"/>
      <c r="L741" s="44"/>
      <c r="M741" s="227" t="s">
        <v>1</v>
      </c>
      <c r="N741" s="228" t="s">
        <v>38</v>
      </c>
      <c r="O741" s="91"/>
      <c r="P741" s="229">
        <f>O741*H741</f>
        <v>0</v>
      </c>
      <c r="Q741" s="229">
        <v>0</v>
      </c>
      <c r="R741" s="229">
        <f>Q741*H741</f>
        <v>0</v>
      </c>
      <c r="S741" s="229">
        <v>0</v>
      </c>
      <c r="T741" s="230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31" t="s">
        <v>198</v>
      </c>
      <c r="AT741" s="231" t="s">
        <v>150</v>
      </c>
      <c r="AU741" s="231" t="s">
        <v>83</v>
      </c>
      <c r="AY741" s="17" t="s">
        <v>147</v>
      </c>
      <c r="BE741" s="232">
        <f>IF(N741="základní",J741,0)</f>
        <v>0</v>
      </c>
      <c r="BF741" s="232">
        <f>IF(N741="snížená",J741,0)</f>
        <v>0</v>
      </c>
      <c r="BG741" s="232">
        <f>IF(N741="zákl. přenesená",J741,0)</f>
        <v>0</v>
      </c>
      <c r="BH741" s="232">
        <f>IF(N741="sníž. přenesená",J741,0)</f>
        <v>0</v>
      </c>
      <c r="BI741" s="232">
        <f>IF(N741="nulová",J741,0)</f>
        <v>0</v>
      </c>
      <c r="BJ741" s="17" t="s">
        <v>81</v>
      </c>
      <c r="BK741" s="232">
        <f>ROUND(I741*H741,2)</f>
        <v>0</v>
      </c>
      <c r="BL741" s="17" t="s">
        <v>198</v>
      </c>
      <c r="BM741" s="231" t="s">
        <v>828</v>
      </c>
    </row>
    <row r="742" s="2" customFormat="1" ht="21.75" customHeight="1">
      <c r="A742" s="38"/>
      <c r="B742" s="39"/>
      <c r="C742" s="219" t="s">
        <v>829</v>
      </c>
      <c r="D742" s="219" t="s">
        <v>150</v>
      </c>
      <c r="E742" s="220" t="s">
        <v>830</v>
      </c>
      <c r="F742" s="221" t="s">
        <v>831</v>
      </c>
      <c r="G742" s="222" t="s">
        <v>153</v>
      </c>
      <c r="H742" s="223">
        <v>20.640000000000001</v>
      </c>
      <c r="I742" s="224"/>
      <c r="J742" s="225">
        <f>ROUND(I742*H742,2)</f>
        <v>0</v>
      </c>
      <c r="K742" s="226"/>
      <c r="L742" s="44"/>
      <c r="M742" s="227" t="s">
        <v>1</v>
      </c>
      <c r="N742" s="228" t="s">
        <v>38</v>
      </c>
      <c r="O742" s="91"/>
      <c r="P742" s="229">
        <f>O742*H742</f>
        <v>0</v>
      </c>
      <c r="Q742" s="229">
        <v>0</v>
      </c>
      <c r="R742" s="229">
        <f>Q742*H742</f>
        <v>0</v>
      </c>
      <c r="S742" s="229">
        <v>0</v>
      </c>
      <c r="T742" s="230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31" t="s">
        <v>198</v>
      </c>
      <c r="AT742" s="231" t="s">
        <v>150</v>
      </c>
      <c r="AU742" s="231" t="s">
        <v>83</v>
      </c>
      <c r="AY742" s="17" t="s">
        <v>147</v>
      </c>
      <c r="BE742" s="232">
        <f>IF(N742="základní",J742,0)</f>
        <v>0</v>
      </c>
      <c r="BF742" s="232">
        <f>IF(N742="snížená",J742,0)</f>
        <v>0</v>
      </c>
      <c r="BG742" s="232">
        <f>IF(N742="zákl. přenesená",J742,0)</f>
        <v>0</v>
      </c>
      <c r="BH742" s="232">
        <f>IF(N742="sníž. přenesená",J742,0)</f>
        <v>0</v>
      </c>
      <c r="BI742" s="232">
        <f>IF(N742="nulová",J742,0)</f>
        <v>0</v>
      </c>
      <c r="BJ742" s="17" t="s">
        <v>81</v>
      </c>
      <c r="BK742" s="232">
        <f>ROUND(I742*H742,2)</f>
        <v>0</v>
      </c>
      <c r="BL742" s="17" t="s">
        <v>198</v>
      </c>
      <c r="BM742" s="231" t="s">
        <v>832</v>
      </c>
    </row>
    <row r="743" s="2" customFormat="1" ht="16.5" customHeight="1">
      <c r="A743" s="38"/>
      <c r="B743" s="39"/>
      <c r="C743" s="219" t="s">
        <v>503</v>
      </c>
      <c r="D743" s="219" t="s">
        <v>150</v>
      </c>
      <c r="E743" s="220" t="s">
        <v>833</v>
      </c>
      <c r="F743" s="221" t="s">
        <v>834</v>
      </c>
      <c r="G743" s="222" t="s">
        <v>153</v>
      </c>
      <c r="H743" s="223">
        <v>250.036</v>
      </c>
      <c r="I743" s="224"/>
      <c r="J743" s="225">
        <f>ROUND(I743*H743,2)</f>
        <v>0</v>
      </c>
      <c r="K743" s="226"/>
      <c r="L743" s="44"/>
      <c r="M743" s="227" t="s">
        <v>1</v>
      </c>
      <c r="N743" s="228" t="s">
        <v>38</v>
      </c>
      <c r="O743" s="91"/>
      <c r="P743" s="229">
        <f>O743*H743</f>
        <v>0</v>
      </c>
      <c r="Q743" s="229">
        <v>0</v>
      </c>
      <c r="R743" s="229">
        <f>Q743*H743</f>
        <v>0</v>
      </c>
      <c r="S743" s="229">
        <v>0</v>
      </c>
      <c r="T743" s="230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1" t="s">
        <v>198</v>
      </c>
      <c r="AT743" s="231" t="s">
        <v>150</v>
      </c>
      <c r="AU743" s="231" t="s">
        <v>83</v>
      </c>
      <c r="AY743" s="17" t="s">
        <v>147</v>
      </c>
      <c r="BE743" s="232">
        <f>IF(N743="základní",J743,0)</f>
        <v>0</v>
      </c>
      <c r="BF743" s="232">
        <f>IF(N743="snížená",J743,0)</f>
        <v>0</v>
      </c>
      <c r="BG743" s="232">
        <f>IF(N743="zákl. přenesená",J743,0)</f>
        <v>0</v>
      </c>
      <c r="BH743" s="232">
        <f>IF(N743="sníž. přenesená",J743,0)</f>
        <v>0</v>
      </c>
      <c r="BI743" s="232">
        <f>IF(N743="nulová",J743,0)</f>
        <v>0</v>
      </c>
      <c r="BJ743" s="17" t="s">
        <v>81</v>
      </c>
      <c r="BK743" s="232">
        <f>ROUND(I743*H743,2)</f>
        <v>0</v>
      </c>
      <c r="BL743" s="17" t="s">
        <v>198</v>
      </c>
      <c r="BM743" s="231" t="s">
        <v>835</v>
      </c>
    </row>
    <row r="744" s="2" customFormat="1" ht="24.15" customHeight="1">
      <c r="A744" s="38"/>
      <c r="B744" s="39"/>
      <c r="C744" s="219" t="s">
        <v>836</v>
      </c>
      <c r="D744" s="219" t="s">
        <v>150</v>
      </c>
      <c r="E744" s="220" t="s">
        <v>837</v>
      </c>
      <c r="F744" s="221" t="s">
        <v>838</v>
      </c>
      <c r="G744" s="222" t="s">
        <v>153</v>
      </c>
      <c r="H744" s="223">
        <v>250.036</v>
      </c>
      <c r="I744" s="224"/>
      <c r="J744" s="225">
        <f>ROUND(I744*H744,2)</f>
        <v>0</v>
      </c>
      <c r="K744" s="226"/>
      <c r="L744" s="44"/>
      <c r="M744" s="227" t="s">
        <v>1</v>
      </c>
      <c r="N744" s="228" t="s">
        <v>38</v>
      </c>
      <c r="O744" s="91"/>
      <c r="P744" s="229">
        <f>O744*H744</f>
        <v>0</v>
      </c>
      <c r="Q744" s="229">
        <v>0</v>
      </c>
      <c r="R744" s="229">
        <f>Q744*H744</f>
        <v>0</v>
      </c>
      <c r="S744" s="229">
        <v>0</v>
      </c>
      <c r="T744" s="230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31" t="s">
        <v>198</v>
      </c>
      <c r="AT744" s="231" t="s">
        <v>150</v>
      </c>
      <c r="AU744" s="231" t="s">
        <v>83</v>
      </c>
      <c r="AY744" s="17" t="s">
        <v>147</v>
      </c>
      <c r="BE744" s="232">
        <f>IF(N744="základní",J744,0)</f>
        <v>0</v>
      </c>
      <c r="BF744" s="232">
        <f>IF(N744="snížená",J744,0)</f>
        <v>0</v>
      </c>
      <c r="BG744" s="232">
        <f>IF(N744="zákl. přenesená",J744,0)</f>
        <v>0</v>
      </c>
      <c r="BH744" s="232">
        <f>IF(N744="sníž. přenesená",J744,0)</f>
        <v>0</v>
      </c>
      <c r="BI744" s="232">
        <f>IF(N744="nulová",J744,0)</f>
        <v>0</v>
      </c>
      <c r="BJ744" s="17" t="s">
        <v>81</v>
      </c>
      <c r="BK744" s="232">
        <f>ROUND(I744*H744,2)</f>
        <v>0</v>
      </c>
      <c r="BL744" s="17" t="s">
        <v>198</v>
      </c>
      <c r="BM744" s="231" t="s">
        <v>839</v>
      </c>
    </row>
    <row r="745" s="2" customFormat="1" ht="24.15" customHeight="1">
      <c r="A745" s="38"/>
      <c r="B745" s="39"/>
      <c r="C745" s="219" t="s">
        <v>508</v>
      </c>
      <c r="D745" s="219" t="s">
        <v>150</v>
      </c>
      <c r="E745" s="220" t="s">
        <v>840</v>
      </c>
      <c r="F745" s="221" t="s">
        <v>841</v>
      </c>
      <c r="G745" s="222" t="s">
        <v>153</v>
      </c>
      <c r="H745" s="223">
        <v>250.036</v>
      </c>
      <c r="I745" s="224"/>
      <c r="J745" s="225">
        <f>ROUND(I745*H745,2)</f>
        <v>0</v>
      </c>
      <c r="K745" s="226"/>
      <c r="L745" s="44"/>
      <c r="M745" s="227" t="s">
        <v>1</v>
      </c>
      <c r="N745" s="228" t="s">
        <v>38</v>
      </c>
      <c r="O745" s="91"/>
      <c r="P745" s="229">
        <f>O745*H745</f>
        <v>0</v>
      </c>
      <c r="Q745" s="229">
        <v>0</v>
      </c>
      <c r="R745" s="229">
        <f>Q745*H745</f>
        <v>0</v>
      </c>
      <c r="S745" s="229">
        <v>0</v>
      </c>
      <c r="T745" s="230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1" t="s">
        <v>198</v>
      </c>
      <c r="AT745" s="231" t="s">
        <v>150</v>
      </c>
      <c r="AU745" s="231" t="s">
        <v>83</v>
      </c>
      <c r="AY745" s="17" t="s">
        <v>147</v>
      </c>
      <c r="BE745" s="232">
        <f>IF(N745="základní",J745,0)</f>
        <v>0</v>
      </c>
      <c r="BF745" s="232">
        <f>IF(N745="snížená",J745,0)</f>
        <v>0</v>
      </c>
      <c r="BG745" s="232">
        <f>IF(N745="zákl. přenesená",J745,0)</f>
        <v>0</v>
      </c>
      <c r="BH745" s="232">
        <f>IF(N745="sníž. přenesená",J745,0)</f>
        <v>0</v>
      </c>
      <c r="BI745" s="232">
        <f>IF(N745="nulová",J745,0)</f>
        <v>0</v>
      </c>
      <c r="BJ745" s="17" t="s">
        <v>81</v>
      </c>
      <c r="BK745" s="232">
        <f>ROUND(I745*H745,2)</f>
        <v>0</v>
      </c>
      <c r="BL745" s="17" t="s">
        <v>198</v>
      </c>
      <c r="BM745" s="231" t="s">
        <v>842</v>
      </c>
    </row>
    <row r="746" s="12" customFormat="1" ht="22.8" customHeight="1">
      <c r="A746" s="12"/>
      <c r="B746" s="203"/>
      <c r="C746" s="204"/>
      <c r="D746" s="205" t="s">
        <v>72</v>
      </c>
      <c r="E746" s="217" t="s">
        <v>843</v>
      </c>
      <c r="F746" s="217" t="s">
        <v>844</v>
      </c>
      <c r="G746" s="204"/>
      <c r="H746" s="204"/>
      <c r="I746" s="207"/>
      <c r="J746" s="218">
        <f>BK746</f>
        <v>0</v>
      </c>
      <c r="K746" s="204"/>
      <c r="L746" s="209"/>
      <c r="M746" s="210"/>
      <c r="N746" s="211"/>
      <c r="O746" s="211"/>
      <c r="P746" s="212">
        <f>SUM(P747:P778)</f>
        <v>0</v>
      </c>
      <c r="Q746" s="211"/>
      <c r="R746" s="212">
        <f>SUM(R747:R778)</f>
        <v>0</v>
      </c>
      <c r="S746" s="211"/>
      <c r="T746" s="213">
        <f>SUM(T747:T778)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14" t="s">
        <v>83</v>
      </c>
      <c r="AT746" s="215" t="s">
        <v>72</v>
      </c>
      <c r="AU746" s="215" t="s">
        <v>81</v>
      </c>
      <c r="AY746" s="214" t="s">
        <v>147</v>
      </c>
      <c r="BK746" s="216">
        <f>SUM(BK747:BK778)</f>
        <v>0</v>
      </c>
    </row>
    <row r="747" s="2" customFormat="1" ht="24.15" customHeight="1">
      <c r="A747" s="38"/>
      <c r="B747" s="39"/>
      <c r="C747" s="219" t="s">
        <v>845</v>
      </c>
      <c r="D747" s="219" t="s">
        <v>150</v>
      </c>
      <c r="E747" s="220" t="s">
        <v>846</v>
      </c>
      <c r="F747" s="221" t="s">
        <v>847</v>
      </c>
      <c r="G747" s="222" t="s">
        <v>153</v>
      </c>
      <c r="H747" s="223">
        <v>561.86500000000001</v>
      </c>
      <c r="I747" s="224"/>
      <c r="J747" s="225">
        <f>ROUND(I747*H747,2)</f>
        <v>0</v>
      </c>
      <c r="K747" s="226"/>
      <c r="L747" s="44"/>
      <c r="M747" s="227" t="s">
        <v>1</v>
      </c>
      <c r="N747" s="228" t="s">
        <v>38</v>
      </c>
      <c r="O747" s="91"/>
      <c r="P747" s="229">
        <f>O747*H747</f>
        <v>0</v>
      </c>
      <c r="Q747" s="229">
        <v>0</v>
      </c>
      <c r="R747" s="229">
        <f>Q747*H747</f>
        <v>0</v>
      </c>
      <c r="S747" s="229">
        <v>0</v>
      </c>
      <c r="T747" s="230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231" t="s">
        <v>198</v>
      </c>
      <c r="AT747" s="231" t="s">
        <v>150</v>
      </c>
      <c r="AU747" s="231" t="s">
        <v>83</v>
      </c>
      <c r="AY747" s="17" t="s">
        <v>147</v>
      </c>
      <c r="BE747" s="232">
        <f>IF(N747="základní",J747,0)</f>
        <v>0</v>
      </c>
      <c r="BF747" s="232">
        <f>IF(N747="snížená",J747,0)</f>
        <v>0</v>
      </c>
      <c r="BG747" s="232">
        <f>IF(N747="zákl. přenesená",J747,0)</f>
        <v>0</v>
      </c>
      <c r="BH747" s="232">
        <f>IF(N747="sníž. přenesená",J747,0)</f>
        <v>0</v>
      </c>
      <c r="BI747" s="232">
        <f>IF(N747="nulová",J747,0)</f>
        <v>0</v>
      </c>
      <c r="BJ747" s="17" t="s">
        <v>81</v>
      </c>
      <c r="BK747" s="232">
        <f>ROUND(I747*H747,2)</f>
        <v>0</v>
      </c>
      <c r="BL747" s="17" t="s">
        <v>198</v>
      </c>
      <c r="BM747" s="231" t="s">
        <v>848</v>
      </c>
    </row>
    <row r="748" s="13" customFormat="1">
      <c r="A748" s="13"/>
      <c r="B748" s="233"/>
      <c r="C748" s="234"/>
      <c r="D748" s="235" t="s">
        <v>155</v>
      </c>
      <c r="E748" s="236" t="s">
        <v>1</v>
      </c>
      <c r="F748" s="237" t="s">
        <v>250</v>
      </c>
      <c r="G748" s="234"/>
      <c r="H748" s="236" t="s">
        <v>1</v>
      </c>
      <c r="I748" s="238"/>
      <c r="J748" s="234"/>
      <c r="K748" s="234"/>
      <c r="L748" s="239"/>
      <c r="M748" s="240"/>
      <c r="N748" s="241"/>
      <c r="O748" s="241"/>
      <c r="P748" s="241"/>
      <c r="Q748" s="241"/>
      <c r="R748" s="241"/>
      <c r="S748" s="241"/>
      <c r="T748" s="24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3" t="s">
        <v>155</v>
      </c>
      <c r="AU748" s="243" t="s">
        <v>83</v>
      </c>
      <c r="AV748" s="13" t="s">
        <v>81</v>
      </c>
      <c r="AW748" s="13" t="s">
        <v>31</v>
      </c>
      <c r="AX748" s="13" t="s">
        <v>73</v>
      </c>
      <c r="AY748" s="243" t="s">
        <v>147</v>
      </c>
    </row>
    <row r="749" s="14" customFormat="1">
      <c r="A749" s="14"/>
      <c r="B749" s="244"/>
      <c r="C749" s="245"/>
      <c r="D749" s="235" t="s">
        <v>155</v>
      </c>
      <c r="E749" s="246" t="s">
        <v>1</v>
      </c>
      <c r="F749" s="247" t="s">
        <v>849</v>
      </c>
      <c r="G749" s="245"/>
      <c r="H749" s="248">
        <v>141.97919999999999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4" t="s">
        <v>155</v>
      </c>
      <c r="AU749" s="254" t="s">
        <v>83</v>
      </c>
      <c r="AV749" s="14" t="s">
        <v>83</v>
      </c>
      <c r="AW749" s="14" t="s">
        <v>31</v>
      </c>
      <c r="AX749" s="14" t="s">
        <v>73</v>
      </c>
      <c r="AY749" s="254" t="s">
        <v>147</v>
      </c>
    </row>
    <row r="750" s="13" customFormat="1">
      <c r="A750" s="13"/>
      <c r="B750" s="233"/>
      <c r="C750" s="234"/>
      <c r="D750" s="235" t="s">
        <v>155</v>
      </c>
      <c r="E750" s="236" t="s">
        <v>1</v>
      </c>
      <c r="F750" s="237" t="s">
        <v>174</v>
      </c>
      <c r="G750" s="234"/>
      <c r="H750" s="236" t="s">
        <v>1</v>
      </c>
      <c r="I750" s="238"/>
      <c r="J750" s="234"/>
      <c r="K750" s="234"/>
      <c r="L750" s="239"/>
      <c r="M750" s="240"/>
      <c r="N750" s="241"/>
      <c r="O750" s="241"/>
      <c r="P750" s="241"/>
      <c r="Q750" s="241"/>
      <c r="R750" s="241"/>
      <c r="S750" s="241"/>
      <c r="T750" s="24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3" t="s">
        <v>155</v>
      </c>
      <c r="AU750" s="243" t="s">
        <v>83</v>
      </c>
      <c r="AV750" s="13" t="s">
        <v>81</v>
      </c>
      <c r="AW750" s="13" t="s">
        <v>31</v>
      </c>
      <c r="AX750" s="13" t="s">
        <v>73</v>
      </c>
      <c r="AY750" s="243" t="s">
        <v>147</v>
      </c>
    </row>
    <row r="751" s="14" customFormat="1">
      <c r="A751" s="14"/>
      <c r="B751" s="244"/>
      <c r="C751" s="245"/>
      <c r="D751" s="235" t="s">
        <v>155</v>
      </c>
      <c r="E751" s="246" t="s">
        <v>1</v>
      </c>
      <c r="F751" s="247" t="s">
        <v>850</v>
      </c>
      <c r="G751" s="245"/>
      <c r="H751" s="248">
        <v>81.399200000000008</v>
      </c>
      <c r="I751" s="249"/>
      <c r="J751" s="245"/>
      <c r="K751" s="245"/>
      <c r="L751" s="250"/>
      <c r="M751" s="251"/>
      <c r="N751" s="252"/>
      <c r="O751" s="252"/>
      <c r="P751" s="252"/>
      <c r="Q751" s="252"/>
      <c r="R751" s="252"/>
      <c r="S751" s="252"/>
      <c r="T751" s="25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4" t="s">
        <v>155</v>
      </c>
      <c r="AU751" s="254" t="s">
        <v>83</v>
      </c>
      <c r="AV751" s="14" t="s">
        <v>83</v>
      </c>
      <c r="AW751" s="14" t="s">
        <v>31</v>
      </c>
      <c r="AX751" s="14" t="s">
        <v>73</v>
      </c>
      <c r="AY751" s="254" t="s">
        <v>147</v>
      </c>
    </row>
    <row r="752" s="13" customFormat="1">
      <c r="A752" s="13"/>
      <c r="B752" s="233"/>
      <c r="C752" s="234"/>
      <c r="D752" s="235" t="s">
        <v>155</v>
      </c>
      <c r="E752" s="236" t="s">
        <v>1</v>
      </c>
      <c r="F752" s="237" t="s">
        <v>189</v>
      </c>
      <c r="G752" s="234"/>
      <c r="H752" s="236" t="s">
        <v>1</v>
      </c>
      <c r="I752" s="238"/>
      <c r="J752" s="234"/>
      <c r="K752" s="234"/>
      <c r="L752" s="239"/>
      <c r="M752" s="240"/>
      <c r="N752" s="241"/>
      <c r="O752" s="241"/>
      <c r="P752" s="241"/>
      <c r="Q752" s="241"/>
      <c r="R752" s="241"/>
      <c r="S752" s="241"/>
      <c r="T752" s="242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3" t="s">
        <v>155</v>
      </c>
      <c r="AU752" s="243" t="s">
        <v>83</v>
      </c>
      <c r="AV752" s="13" t="s">
        <v>81</v>
      </c>
      <c r="AW752" s="13" t="s">
        <v>31</v>
      </c>
      <c r="AX752" s="13" t="s">
        <v>73</v>
      </c>
      <c r="AY752" s="243" t="s">
        <v>147</v>
      </c>
    </row>
    <row r="753" s="14" customFormat="1">
      <c r="A753" s="14"/>
      <c r="B753" s="244"/>
      <c r="C753" s="245"/>
      <c r="D753" s="235" t="s">
        <v>155</v>
      </c>
      <c r="E753" s="246" t="s">
        <v>1</v>
      </c>
      <c r="F753" s="247" t="s">
        <v>851</v>
      </c>
      <c r="G753" s="245"/>
      <c r="H753" s="248">
        <v>249.70850000000002</v>
      </c>
      <c r="I753" s="249"/>
      <c r="J753" s="245"/>
      <c r="K753" s="245"/>
      <c r="L753" s="250"/>
      <c r="M753" s="251"/>
      <c r="N753" s="252"/>
      <c r="O753" s="252"/>
      <c r="P753" s="252"/>
      <c r="Q753" s="252"/>
      <c r="R753" s="252"/>
      <c r="S753" s="252"/>
      <c r="T753" s="25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4" t="s">
        <v>155</v>
      </c>
      <c r="AU753" s="254" t="s">
        <v>83</v>
      </c>
      <c r="AV753" s="14" t="s">
        <v>83</v>
      </c>
      <c r="AW753" s="14" t="s">
        <v>31</v>
      </c>
      <c r="AX753" s="14" t="s">
        <v>73</v>
      </c>
      <c r="AY753" s="254" t="s">
        <v>147</v>
      </c>
    </row>
    <row r="754" s="13" customFormat="1">
      <c r="A754" s="13"/>
      <c r="B754" s="233"/>
      <c r="C754" s="234"/>
      <c r="D754" s="235" t="s">
        <v>155</v>
      </c>
      <c r="E754" s="236" t="s">
        <v>1</v>
      </c>
      <c r="F754" s="237" t="s">
        <v>156</v>
      </c>
      <c r="G754" s="234"/>
      <c r="H754" s="236" t="s">
        <v>1</v>
      </c>
      <c r="I754" s="238"/>
      <c r="J754" s="234"/>
      <c r="K754" s="234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155</v>
      </c>
      <c r="AU754" s="243" t="s">
        <v>83</v>
      </c>
      <c r="AV754" s="13" t="s">
        <v>81</v>
      </c>
      <c r="AW754" s="13" t="s">
        <v>31</v>
      </c>
      <c r="AX754" s="13" t="s">
        <v>73</v>
      </c>
      <c r="AY754" s="243" t="s">
        <v>147</v>
      </c>
    </row>
    <row r="755" s="14" customFormat="1">
      <c r="A755" s="14"/>
      <c r="B755" s="244"/>
      <c r="C755" s="245"/>
      <c r="D755" s="235" t="s">
        <v>155</v>
      </c>
      <c r="E755" s="246" t="s">
        <v>1</v>
      </c>
      <c r="F755" s="247" t="s">
        <v>852</v>
      </c>
      <c r="G755" s="245"/>
      <c r="H755" s="248">
        <v>88.777999999999992</v>
      </c>
      <c r="I755" s="249"/>
      <c r="J755" s="245"/>
      <c r="K755" s="245"/>
      <c r="L755" s="250"/>
      <c r="M755" s="251"/>
      <c r="N755" s="252"/>
      <c r="O755" s="252"/>
      <c r="P755" s="252"/>
      <c r="Q755" s="252"/>
      <c r="R755" s="252"/>
      <c r="S755" s="252"/>
      <c r="T755" s="25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4" t="s">
        <v>155</v>
      </c>
      <c r="AU755" s="254" t="s">
        <v>83</v>
      </c>
      <c r="AV755" s="14" t="s">
        <v>83</v>
      </c>
      <c r="AW755" s="14" t="s">
        <v>31</v>
      </c>
      <c r="AX755" s="14" t="s">
        <v>73</v>
      </c>
      <c r="AY755" s="254" t="s">
        <v>147</v>
      </c>
    </row>
    <row r="756" s="15" customFormat="1">
      <c r="A756" s="15"/>
      <c r="B756" s="255"/>
      <c r="C756" s="256"/>
      <c r="D756" s="235" t="s">
        <v>155</v>
      </c>
      <c r="E756" s="257" t="s">
        <v>1</v>
      </c>
      <c r="F756" s="258" t="s">
        <v>158</v>
      </c>
      <c r="G756" s="256"/>
      <c r="H756" s="259">
        <v>561.86490000000003</v>
      </c>
      <c r="I756" s="260"/>
      <c r="J756" s="256"/>
      <c r="K756" s="256"/>
      <c r="L756" s="261"/>
      <c r="M756" s="262"/>
      <c r="N756" s="263"/>
      <c r="O756" s="263"/>
      <c r="P756" s="263"/>
      <c r="Q756" s="263"/>
      <c r="R756" s="263"/>
      <c r="S756" s="263"/>
      <c r="T756" s="26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5" t="s">
        <v>155</v>
      </c>
      <c r="AU756" s="265" t="s">
        <v>83</v>
      </c>
      <c r="AV756" s="15" t="s">
        <v>154</v>
      </c>
      <c r="AW756" s="15" t="s">
        <v>31</v>
      </c>
      <c r="AX756" s="15" t="s">
        <v>81</v>
      </c>
      <c r="AY756" s="265" t="s">
        <v>147</v>
      </c>
    </row>
    <row r="757" s="2" customFormat="1" ht="16.5" customHeight="1">
      <c r="A757" s="38"/>
      <c r="B757" s="39"/>
      <c r="C757" s="219" t="s">
        <v>514</v>
      </c>
      <c r="D757" s="219" t="s">
        <v>150</v>
      </c>
      <c r="E757" s="220" t="s">
        <v>853</v>
      </c>
      <c r="F757" s="221" t="s">
        <v>854</v>
      </c>
      <c r="G757" s="222" t="s">
        <v>153</v>
      </c>
      <c r="H757" s="223">
        <v>561.86500000000001</v>
      </c>
      <c r="I757" s="224"/>
      <c r="J757" s="225">
        <f>ROUND(I757*H757,2)</f>
        <v>0</v>
      </c>
      <c r="K757" s="226"/>
      <c r="L757" s="44"/>
      <c r="M757" s="227" t="s">
        <v>1</v>
      </c>
      <c r="N757" s="228" t="s">
        <v>38</v>
      </c>
      <c r="O757" s="91"/>
      <c r="P757" s="229">
        <f>O757*H757</f>
        <v>0</v>
      </c>
      <c r="Q757" s="229">
        <v>0</v>
      </c>
      <c r="R757" s="229">
        <f>Q757*H757</f>
        <v>0</v>
      </c>
      <c r="S757" s="229">
        <v>0</v>
      </c>
      <c r="T757" s="230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31" t="s">
        <v>198</v>
      </c>
      <c r="AT757" s="231" t="s">
        <v>150</v>
      </c>
      <c r="AU757" s="231" t="s">
        <v>83</v>
      </c>
      <c r="AY757" s="17" t="s">
        <v>147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7" t="s">
        <v>81</v>
      </c>
      <c r="BK757" s="232">
        <f>ROUND(I757*H757,2)</f>
        <v>0</v>
      </c>
      <c r="BL757" s="17" t="s">
        <v>198</v>
      </c>
      <c r="BM757" s="231" t="s">
        <v>855</v>
      </c>
    </row>
    <row r="758" s="13" customFormat="1">
      <c r="A758" s="13"/>
      <c r="B758" s="233"/>
      <c r="C758" s="234"/>
      <c r="D758" s="235" t="s">
        <v>155</v>
      </c>
      <c r="E758" s="236" t="s">
        <v>1</v>
      </c>
      <c r="F758" s="237" t="s">
        <v>250</v>
      </c>
      <c r="G758" s="234"/>
      <c r="H758" s="236" t="s">
        <v>1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155</v>
      </c>
      <c r="AU758" s="243" t="s">
        <v>83</v>
      </c>
      <c r="AV758" s="13" t="s">
        <v>81</v>
      </c>
      <c r="AW758" s="13" t="s">
        <v>31</v>
      </c>
      <c r="AX758" s="13" t="s">
        <v>73</v>
      </c>
      <c r="AY758" s="243" t="s">
        <v>147</v>
      </c>
    </row>
    <row r="759" s="14" customFormat="1">
      <c r="A759" s="14"/>
      <c r="B759" s="244"/>
      <c r="C759" s="245"/>
      <c r="D759" s="235" t="s">
        <v>155</v>
      </c>
      <c r="E759" s="246" t="s">
        <v>1</v>
      </c>
      <c r="F759" s="247" t="s">
        <v>849</v>
      </c>
      <c r="G759" s="245"/>
      <c r="H759" s="248">
        <v>141.97919999999999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4" t="s">
        <v>155</v>
      </c>
      <c r="AU759" s="254" t="s">
        <v>83</v>
      </c>
      <c r="AV759" s="14" t="s">
        <v>83</v>
      </c>
      <c r="AW759" s="14" t="s">
        <v>31</v>
      </c>
      <c r="AX759" s="14" t="s">
        <v>73</v>
      </c>
      <c r="AY759" s="254" t="s">
        <v>147</v>
      </c>
    </row>
    <row r="760" s="13" customFormat="1">
      <c r="A760" s="13"/>
      <c r="B760" s="233"/>
      <c r="C760" s="234"/>
      <c r="D760" s="235" t="s">
        <v>155</v>
      </c>
      <c r="E760" s="236" t="s">
        <v>1</v>
      </c>
      <c r="F760" s="237" t="s">
        <v>174</v>
      </c>
      <c r="G760" s="234"/>
      <c r="H760" s="236" t="s">
        <v>1</v>
      </c>
      <c r="I760" s="238"/>
      <c r="J760" s="234"/>
      <c r="K760" s="234"/>
      <c r="L760" s="239"/>
      <c r="M760" s="240"/>
      <c r="N760" s="241"/>
      <c r="O760" s="241"/>
      <c r="P760" s="241"/>
      <c r="Q760" s="241"/>
      <c r="R760" s="241"/>
      <c r="S760" s="241"/>
      <c r="T760" s="24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3" t="s">
        <v>155</v>
      </c>
      <c r="AU760" s="243" t="s">
        <v>83</v>
      </c>
      <c r="AV760" s="13" t="s">
        <v>81</v>
      </c>
      <c r="AW760" s="13" t="s">
        <v>31</v>
      </c>
      <c r="AX760" s="13" t="s">
        <v>73</v>
      </c>
      <c r="AY760" s="243" t="s">
        <v>147</v>
      </c>
    </row>
    <row r="761" s="14" customFormat="1">
      <c r="A761" s="14"/>
      <c r="B761" s="244"/>
      <c r="C761" s="245"/>
      <c r="D761" s="235" t="s">
        <v>155</v>
      </c>
      <c r="E761" s="246" t="s">
        <v>1</v>
      </c>
      <c r="F761" s="247" t="s">
        <v>850</v>
      </c>
      <c r="G761" s="245"/>
      <c r="H761" s="248">
        <v>81.399200000000008</v>
      </c>
      <c r="I761" s="249"/>
      <c r="J761" s="245"/>
      <c r="K761" s="245"/>
      <c r="L761" s="250"/>
      <c r="M761" s="251"/>
      <c r="N761" s="252"/>
      <c r="O761" s="252"/>
      <c r="P761" s="252"/>
      <c r="Q761" s="252"/>
      <c r="R761" s="252"/>
      <c r="S761" s="252"/>
      <c r="T761" s="253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4" t="s">
        <v>155</v>
      </c>
      <c r="AU761" s="254" t="s">
        <v>83</v>
      </c>
      <c r="AV761" s="14" t="s">
        <v>83</v>
      </c>
      <c r="AW761" s="14" t="s">
        <v>31</v>
      </c>
      <c r="AX761" s="14" t="s">
        <v>73</v>
      </c>
      <c r="AY761" s="254" t="s">
        <v>147</v>
      </c>
    </row>
    <row r="762" s="13" customFormat="1">
      <c r="A762" s="13"/>
      <c r="B762" s="233"/>
      <c r="C762" s="234"/>
      <c r="D762" s="235" t="s">
        <v>155</v>
      </c>
      <c r="E762" s="236" t="s">
        <v>1</v>
      </c>
      <c r="F762" s="237" t="s">
        <v>189</v>
      </c>
      <c r="G762" s="234"/>
      <c r="H762" s="236" t="s">
        <v>1</v>
      </c>
      <c r="I762" s="238"/>
      <c r="J762" s="234"/>
      <c r="K762" s="234"/>
      <c r="L762" s="239"/>
      <c r="M762" s="240"/>
      <c r="N762" s="241"/>
      <c r="O762" s="241"/>
      <c r="P762" s="241"/>
      <c r="Q762" s="241"/>
      <c r="R762" s="241"/>
      <c r="S762" s="241"/>
      <c r="T762" s="242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3" t="s">
        <v>155</v>
      </c>
      <c r="AU762" s="243" t="s">
        <v>83</v>
      </c>
      <c r="AV762" s="13" t="s">
        <v>81</v>
      </c>
      <c r="AW762" s="13" t="s">
        <v>31</v>
      </c>
      <c r="AX762" s="13" t="s">
        <v>73</v>
      </c>
      <c r="AY762" s="243" t="s">
        <v>147</v>
      </c>
    </row>
    <row r="763" s="14" customFormat="1">
      <c r="A763" s="14"/>
      <c r="B763" s="244"/>
      <c r="C763" s="245"/>
      <c r="D763" s="235" t="s">
        <v>155</v>
      </c>
      <c r="E763" s="246" t="s">
        <v>1</v>
      </c>
      <c r="F763" s="247" t="s">
        <v>851</v>
      </c>
      <c r="G763" s="245"/>
      <c r="H763" s="248">
        <v>249.70850000000002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4" t="s">
        <v>155</v>
      </c>
      <c r="AU763" s="254" t="s">
        <v>83</v>
      </c>
      <c r="AV763" s="14" t="s">
        <v>83</v>
      </c>
      <c r="AW763" s="14" t="s">
        <v>31</v>
      </c>
      <c r="AX763" s="14" t="s">
        <v>73</v>
      </c>
      <c r="AY763" s="254" t="s">
        <v>147</v>
      </c>
    </row>
    <row r="764" s="13" customFormat="1">
      <c r="A764" s="13"/>
      <c r="B764" s="233"/>
      <c r="C764" s="234"/>
      <c r="D764" s="235" t="s">
        <v>155</v>
      </c>
      <c r="E764" s="236" t="s">
        <v>1</v>
      </c>
      <c r="F764" s="237" t="s">
        <v>156</v>
      </c>
      <c r="G764" s="234"/>
      <c r="H764" s="236" t="s">
        <v>1</v>
      </c>
      <c r="I764" s="238"/>
      <c r="J764" s="234"/>
      <c r="K764" s="234"/>
      <c r="L764" s="239"/>
      <c r="M764" s="240"/>
      <c r="N764" s="241"/>
      <c r="O764" s="241"/>
      <c r="P764" s="241"/>
      <c r="Q764" s="241"/>
      <c r="R764" s="241"/>
      <c r="S764" s="241"/>
      <c r="T764" s="24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3" t="s">
        <v>155</v>
      </c>
      <c r="AU764" s="243" t="s">
        <v>83</v>
      </c>
      <c r="AV764" s="13" t="s">
        <v>81</v>
      </c>
      <c r="AW764" s="13" t="s">
        <v>31</v>
      </c>
      <c r="AX764" s="13" t="s">
        <v>73</v>
      </c>
      <c r="AY764" s="243" t="s">
        <v>147</v>
      </c>
    </row>
    <row r="765" s="14" customFormat="1">
      <c r="A765" s="14"/>
      <c r="B765" s="244"/>
      <c r="C765" s="245"/>
      <c r="D765" s="235" t="s">
        <v>155</v>
      </c>
      <c r="E765" s="246" t="s">
        <v>1</v>
      </c>
      <c r="F765" s="247" t="s">
        <v>852</v>
      </c>
      <c r="G765" s="245"/>
      <c r="H765" s="248">
        <v>88.777999999999992</v>
      </c>
      <c r="I765" s="249"/>
      <c r="J765" s="245"/>
      <c r="K765" s="245"/>
      <c r="L765" s="250"/>
      <c r="M765" s="251"/>
      <c r="N765" s="252"/>
      <c r="O765" s="252"/>
      <c r="P765" s="252"/>
      <c r="Q765" s="252"/>
      <c r="R765" s="252"/>
      <c r="S765" s="252"/>
      <c r="T765" s="253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4" t="s">
        <v>155</v>
      </c>
      <c r="AU765" s="254" t="s">
        <v>83</v>
      </c>
      <c r="AV765" s="14" t="s">
        <v>83</v>
      </c>
      <c r="AW765" s="14" t="s">
        <v>31</v>
      </c>
      <c r="AX765" s="14" t="s">
        <v>73</v>
      </c>
      <c r="AY765" s="254" t="s">
        <v>147</v>
      </c>
    </row>
    <row r="766" s="15" customFormat="1">
      <c r="A766" s="15"/>
      <c r="B766" s="255"/>
      <c r="C766" s="256"/>
      <c r="D766" s="235" t="s">
        <v>155</v>
      </c>
      <c r="E766" s="257" t="s">
        <v>1</v>
      </c>
      <c r="F766" s="258" t="s">
        <v>158</v>
      </c>
      <c r="G766" s="256"/>
      <c r="H766" s="259">
        <v>561.86490000000003</v>
      </c>
      <c r="I766" s="260"/>
      <c r="J766" s="256"/>
      <c r="K766" s="256"/>
      <c r="L766" s="261"/>
      <c r="M766" s="262"/>
      <c r="N766" s="263"/>
      <c r="O766" s="263"/>
      <c r="P766" s="263"/>
      <c r="Q766" s="263"/>
      <c r="R766" s="263"/>
      <c r="S766" s="263"/>
      <c r="T766" s="264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5" t="s">
        <v>155</v>
      </c>
      <c r="AU766" s="265" t="s">
        <v>83</v>
      </c>
      <c r="AV766" s="15" t="s">
        <v>154</v>
      </c>
      <c r="AW766" s="15" t="s">
        <v>31</v>
      </c>
      <c r="AX766" s="15" t="s">
        <v>81</v>
      </c>
      <c r="AY766" s="265" t="s">
        <v>147</v>
      </c>
    </row>
    <row r="767" s="2" customFormat="1" ht="24.15" customHeight="1">
      <c r="A767" s="38"/>
      <c r="B767" s="39"/>
      <c r="C767" s="219" t="s">
        <v>856</v>
      </c>
      <c r="D767" s="219" t="s">
        <v>150</v>
      </c>
      <c r="E767" s="220" t="s">
        <v>857</v>
      </c>
      <c r="F767" s="221" t="s">
        <v>858</v>
      </c>
      <c r="G767" s="222" t="s">
        <v>153</v>
      </c>
      <c r="H767" s="223">
        <v>561.86500000000001</v>
      </c>
      <c r="I767" s="224"/>
      <c r="J767" s="225">
        <f>ROUND(I767*H767,2)</f>
        <v>0</v>
      </c>
      <c r="K767" s="226"/>
      <c r="L767" s="44"/>
      <c r="M767" s="227" t="s">
        <v>1</v>
      </c>
      <c r="N767" s="228" t="s">
        <v>38</v>
      </c>
      <c r="O767" s="91"/>
      <c r="P767" s="229">
        <f>O767*H767</f>
        <v>0</v>
      </c>
      <c r="Q767" s="229">
        <v>0</v>
      </c>
      <c r="R767" s="229">
        <f>Q767*H767</f>
        <v>0</v>
      </c>
      <c r="S767" s="229">
        <v>0</v>
      </c>
      <c r="T767" s="230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31" t="s">
        <v>198</v>
      </c>
      <c r="AT767" s="231" t="s">
        <v>150</v>
      </c>
      <c r="AU767" s="231" t="s">
        <v>83</v>
      </c>
      <c r="AY767" s="17" t="s">
        <v>147</v>
      </c>
      <c r="BE767" s="232">
        <f>IF(N767="základní",J767,0)</f>
        <v>0</v>
      </c>
      <c r="BF767" s="232">
        <f>IF(N767="snížená",J767,0)</f>
        <v>0</v>
      </c>
      <c r="BG767" s="232">
        <f>IF(N767="zákl. přenesená",J767,0)</f>
        <v>0</v>
      </c>
      <c r="BH767" s="232">
        <f>IF(N767="sníž. přenesená",J767,0)</f>
        <v>0</v>
      </c>
      <c r="BI767" s="232">
        <f>IF(N767="nulová",J767,0)</f>
        <v>0</v>
      </c>
      <c r="BJ767" s="17" t="s">
        <v>81</v>
      </c>
      <c r="BK767" s="232">
        <f>ROUND(I767*H767,2)</f>
        <v>0</v>
      </c>
      <c r="BL767" s="17" t="s">
        <v>198</v>
      </c>
      <c r="BM767" s="231" t="s">
        <v>859</v>
      </c>
    </row>
    <row r="768" s="2" customFormat="1" ht="33" customHeight="1">
      <c r="A768" s="38"/>
      <c r="B768" s="39"/>
      <c r="C768" s="219" t="s">
        <v>519</v>
      </c>
      <c r="D768" s="219" t="s">
        <v>150</v>
      </c>
      <c r="E768" s="220" t="s">
        <v>860</v>
      </c>
      <c r="F768" s="221" t="s">
        <v>861</v>
      </c>
      <c r="G768" s="222" t="s">
        <v>153</v>
      </c>
      <c r="H768" s="223">
        <v>561.86500000000001</v>
      </c>
      <c r="I768" s="224"/>
      <c r="J768" s="225">
        <f>ROUND(I768*H768,2)</f>
        <v>0</v>
      </c>
      <c r="K768" s="226"/>
      <c r="L768" s="44"/>
      <c r="M768" s="227" t="s">
        <v>1</v>
      </c>
      <c r="N768" s="228" t="s">
        <v>38</v>
      </c>
      <c r="O768" s="91"/>
      <c r="P768" s="229">
        <f>O768*H768</f>
        <v>0</v>
      </c>
      <c r="Q768" s="229">
        <v>0</v>
      </c>
      <c r="R768" s="229">
        <f>Q768*H768</f>
        <v>0</v>
      </c>
      <c r="S768" s="229">
        <v>0</v>
      </c>
      <c r="T768" s="230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31" t="s">
        <v>198</v>
      </c>
      <c r="AT768" s="231" t="s">
        <v>150</v>
      </c>
      <c r="AU768" s="231" t="s">
        <v>83</v>
      </c>
      <c r="AY768" s="17" t="s">
        <v>147</v>
      </c>
      <c r="BE768" s="232">
        <f>IF(N768="základní",J768,0)</f>
        <v>0</v>
      </c>
      <c r="BF768" s="232">
        <f>IF(N768="snížená",J768,0)</f>
        <v>0</v>
      </c>
      <c r="BG768" s="232">
        <f>IF(N768="zákl. přenesená",J768,0)</f>
        <v>0</v>
      </c>
      <c r="BH768" s="232">
        <f>IF(N768="sníž. přenesená",J768,0)</f>
        <v>0</v>
      </c>
      <c r="BI768" s="232">
        <f>IF(N768="nulová",J768,0)</f>
        <v>0</v>
      </c>
      <c r="BJ768" s="17" t="s">
        <v>81</v>
      </c>
      <c r="BK768" s="232">
        <f>ROUND(I768*H768,2)</f>
        <v>0</v>
      </c>
      <c r="BL768" s="17" t="s">
        <v>198</v>
      </c>
      <c r="BM768" s="231" t="s">
        <v>862</v>
      </c>
    </row>
    <row r="769" s="2" customFormat="1" ht="37.8" customHeight="1">
      <c r="A769" s="38"/>
      <c r="B769" s="39"/>
      <c r="C769" s="219" t="s">
        <v>863</v>
      </c>
      <c r="D769" s="219" t="s">
        <v>150</v>
      </c>
      <c r="E769" s="220" t="s">
        <v>864</v>
      </c>
      <c r="F769" s="221" t="s">
        <v>865</v>
      </c>
      <c r="G769" s="222" t="s">
        <v>153</v>
      </c>
      <c r="H769" s="223">
        <v>303.07499999999999</v>
      </c>
      <c r="I769" s="224"/>
      <c r="J769" s="225">
        <f>ROUND(I769*H769,2)</f>
        <v>0</v>
      </c>
      <c r="K769" s="226"/>
      <c r="L769" s="44"/>
      <c r="M769" s="227" t="s">
        <v>1</v>
      </c>
      <c r="N769" s="228" t="s">
        <v>38</v>
      </c>
      <c r="O769" s="91"/>
      <c r="P769" s="229">
        <f>O769*H769</f>
        <v>0</v>
      </c>
      <c r="Q769" s="229">
        <v>0</v>
      </c>
      <c r="R769" s="229">
        <f>Q769*H769</f>
        <v>0</v>
      </c>
      <c r="S769" s="229">
        <v>0</v>
      </c>
      <c r="T769" s="230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31" t="s">
        <v>198</v>
      </c>
      <c r="AT769" s="231" t="s">
        <v>150</v>
      </c>
      <c r="AU769" s="231" t="s">
        <v>83</v>
      </c>
      <c r="AY769" s="17" t="s">
        <v>147</v>
      </c>
      <c r="BE769" s="232">
        <f>IF(N769="základní",J769,0)</f>
        <v>0</v>
      </c>
      <c r="BF769" s="232">
        <f>IF(N769="snížená",J769,0)</f>
        <v>0</v>
      </c>
      <c r="BG769" s="232">
        <f>IF(N769="zákl. přenesená",J769,0)</f>
        <v>0</v>
      </c>
      <c r="BH769" s="232">
        <f>IF(N769="sníž. přenesená",J769,0)</f>
        <v>0</v>
      </c>
      <c r="BI769" s="232">
        <f>IF(N769="nulová",J769,0)</f>
        <v>0</v>
      </c>
      <c r="BJ769" s="17" t="s">
        <v>81</v>
      </c>
      <c r="BK769" s="232">
        <f>ROUND(I769*H769,2)</f>
        <v>0</v>
      </c>
      <c r="BL769" s="17" t="s">
        <v>198</v>
      </c>
      <c r="BM769" s="231" t="s">
        <v>866</v>
      </c>
    </row>
    <row r="770" s="13" customFormat="1">
      <c r="A770" s="13"/>
      <c r="B770" s="233"/>
      <c r="C770" s="234"/>
      <c r="D770" s="235" t="s">
        <v>155</v>
      </c>
      <c r="E770" s="236" t="s">
        <v>1</v>
      </c>
      <c r="F770" s="237" t="s">
        <v>250</v>
      </c>
      <c r="G770" s="234"/>
      <c r="H770" s="236" t="s">
        <v>1</v>
      </c>
      <c r="I770" s="238"/>
      <c r="J770" s="234"/>
      <c r="K770" s="234"/>
      <c r="L770" s="239"/>
      <c r="M770" s="240"/>
      <c r="N770" s="241"/>
      <c r="O770" s="241"/>
      <c r="P770" s="241"/>
      <c r="Q770" s="241"/>
      <c r="R770" s="241"/>
      <c r="S770" s="241"/>
      <c r="T770" s="242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3" t="s">
        <v>155</v>
      </c>
      <c r="AU770" s="243" t="s">
        <v>83</v>
      </c>
      <c r="AV770" s="13" t="s">
        <v>81</v>
      </c>
      <c r="AW770" s="13" t="s">
        <v>31</v>
      </c>
      <c r="AX770" s="13" t="s">
        <v>73</v>
      </c>
      <c r="AY770" s="243" t="s">
        <v>147</v>
      </c>
    </row>
    <row r="771" s="14" customFormat="1">
      <c r="A771" s="14"/>
      <c r="B771" s="244"/>
      <c r="C771" s="245"/>
      <c r="D771" s="235" t="s">
        <v>155</v>
      </c>
      <c r="E771" s="246" t="s">
        <v>1</v>
      </c>
      <c r="F771" s="247" t="s">
        <v>867</v>
      </c>
      <c r="G771" s="245"/>
      <c r="H771" s="248">
        <v>73.559200000000004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155</v>
      </c>
      <c r="AU771" s="254" t="s">
        <v>83</v>
      </c>
      <c r="AV771" s="14" t="s">
        <v>83</v>
      </c>
      <c r="AW771" s="14" t="s">
        <v>31</v>
      </c>
      <c r="AX771" s="14" t="s">
        <v>73</v>
      </c>
      <c r="AY771" s="254" t="s">
        <v>147</v>
      </c>
    </row>
    <row r="772" s="13" customFormat="1">
      <c r="A772" s="13"/>
      <c r="B772" s="233"/>
      <c r="C772" s="234"/>
      <c r="D772" s="235" t="s">
        <v>155</v>
      </c>
      <c r="E772" s="236" t="s">
        <v>1</v>
      </c>
      <c r="F772" s="237" t="s">
        <v>174</v>
      </c>
      <c r="G772" s="234"/>
      <c r="H772" s="236" t="s">
        <v>1</v>
      </c>
      <c r="I772" s="238"/>
      <c r="J772" s="234"/>
      <c r="K772" s="234"/>
      <c r="L772" s="239"/>
      <c r="M772" s="240"/>
      <c r="N772" s="241"/>
      <c r="O772" s="241"/>
      <c r="P772" s="241"/>
      <c r="Q772" s="241"/>
      <c r="R772" s="241"/>
      <c r="S772" s="241"/>
      <c r="T772" s="24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3" t="s">
        <v>155</v>
      </c>
      <c r="AU772" s="243" t="s">
        <v>83</v>
      </c>
      <c r="AV772" s="13" t="s">
        <v>81</v>
      </c>
      <c r="AW772" s="13" t="s">
        <v>31</v>
      </c>
      <c r="AX772" s="13" t="s">
        <v>73</v>
      </c>
      <c r="AY772" s="243" t="s">
        <v>147</v>
      </c>
    </row>
    <row r="773" s="14" customFormat="1">
      <c r="A773" s="14"/>
      <c r="B773" s="244"/>
      <c r="C773" s="245"/>
      <c r="D773" s="235" t="s">
        <v>155</v>
      </c>
      <c r="E773" s="246" t="s">
        <v>1</v>
      </c>
      <c r="F773" s="247" t="s">
        <v>868</v>
      </c>
      <c r="G773" s="245"/>
      <c r="H773" s="248">
        <v>40.559200000000004</v>
      </c>
      <c r="I773" s="249"/>
      <c r="J773" s="245"/>
      <c r="K773" s="245"/>
      <c r="L773" s="250"/>
      <c r="M773" s="251"/>
      <c r="N773" s="252"/>
      <c r="O773" s="252"/>
      <c r="P773" s="252"/>
      <c r="Q773" s="252"/>
      <c r="R773" s="252"/>
      <c r="S773" s="252"/>
      <c r="T773" s="253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4" t="s">
        <v>155</v>
      </c>
      <c r="AU773" s="254" t="s">
        <v>83</v>
      </c>
      <c r="AV773" s="14" t="s">
        <v>83</v>
      </c>
      <c r="AW773" s="14" t="s">
        <v>31</v>
      </c>
      <c r="AX773" s="14" t="s">
        <v>73</v>
      </c>
      <c r="AY773" s="254" t="s">
        <v>147</v>
      </c>
    </row>
    <row r="774" s="13" customFormat="1">
      <c r="A774" s="13"/>
      <c r="B774" s="233"/>
      <c r="C774" s="234"/>
      <c r="D774" s="235" t="s">
        <v>155</v>
      </c>
      <c r="E774" s="236" t="s">
        <v>1</v>
      </c>
      <c r="F774" s="237" t="s">
        <v>189</v>
      </c>
      <c r="G774" s="234"/>
      <c r="H774" s="236" t="s">
        <v>1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155</v>
      </c>
      <c r="AU774" s="243" t="s">
        <v>83</v>
      </c>
      <c r="AV774" s="13" t="s">
        <v>81</v>
      </c>
      <c r="AW774" s="13" t="s">
        <v>31</v>
      </c>
      <c r="AX774" s="13" t="s">
        <v>73</v>
      </c>
      <c r="AY774" s="243" t="s">
        <v>147</v>
      </c>
    </row>
    <row r="775" s="14" customFormat="1">
      <c r="A775" s="14"/>
      <c r="B775" s="244"/>
      <c r="C775" s="245"/>
      <c r="D775" s="235" t="s">
        <v>155</v>
      </c>
      <c r="E775" s="246" t="s">
        <v>1</v>
      </c>
      <c r="F775" s="247" t="s">
        <v>869</v>
      </c>
      <c r="G775" s="245"/>
      <c r="H775" s="248">
        <v>140.9085</v>
      </c>
      <c r="I775" s="249"/>
      <c r="J775" s="245"/>
      <c r="K775" s="245"/>
      <c r="L775" s="250"/>
      <c r="M775" s="251"/>
      <c r="N775" s="252"/>
      <c r="O775" s="252"/>
      <c r="P775" s="252"/>
      <c r="Q775" s="252"/>
      <c r="R775" s="252"/>
      <c r="S775" s="252"/>
      <c r="T775" s="253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4" t="s">
        <v>155</v>
      </c>
      <c r="AU775" s="254" t="s">
        <v>83</v>
      </c>
      <c r="AV775" s="14" t="s">
        <v>83</v>
      </c>
      <c r="AW775" s="14" t="s">
        <v>31</v>
      </c>
      <c r="AX775" s="14" t="s">
        <v>73</v>
      </c>
      <c r="AY775" s="254" t="s">
        <v>147</v>
      </c>
    </row>
    <row r="776" s="13" customFormat="1">
      <c r="A776" s="13"/>
      <c r="B776" s="233"/>
      <c r="C776" s="234"/>
      <c r="D776" s="235" t="s">
        <v>155</v>
      </c>
      <c r="E776" s="236" t="s">
        <v>1</v>
      </c>
      <c r="F776" s="237" t="s">
        <v>156</v>
      </c>
      <c r="G776" s="234"/>
      <c r="H776" s="236" t="s">
        <v>1</v>
      </c>
      <c r="I776" s="238"/>
      <c r="J776" s="234"/>
      <c r="K776" s="234"/>
      <c r="L776" s="239"/>
      <c r="M776" s="240"/>
      <c r="N776" s="241"/>
      <c r="O776" s="241"/>
      <c r="P776" s="241"/>
      <c r="Q776" s="241"/>
      <c r="R776" s="241"/>
      <c r="S776" s="241"/>
      <c r="T776" s="24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3" t="s">
        <v>155</v>
      </c>
      <c r="AU776" s="243" t="s">
        <v>83</v>
      </c>
      <c r="AV776" s="13" t="s">
        <v>81</v>
      </c>
      <c r="AW776" s="13" t="s">
        <v>31</v>
      </c>
      <c r="AX776" s="13" t="s">
        <v>73</v>
      </c>
      <c r="AY776" s="243" t="s">
        <v>147</v>
      </c>
    </row>
    <row r="777" s="14" customFormat="1">
      <c r="A777" s="14"/>
      <c r="B777" s="244"/>
      <c r="C777" s="245"/>
      <c r="D777" s="235" t="s">
        <v>155</v>
      </c>
      <c r="E777" s="246" t="s">
        <v>1</v>
      </c>
      <c r="F777" s="247" t="s">
        <v>870</v>
      </c>
      <c r="G777" s="245"/>
      <c r="H777" s="248">
        <v>48.048000000000002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155</v>
      </c>
      <c r="AU777" s="254" t="s">
        <v>83</v>
      </c>
      <c r="AV777" s="14" t="s">
        <v>83</v>
      </c>
      <c r="AW777" s="14" t="s">
        <v>31</v>
      </c>
      <c r="AX777" s="14" t="s">
        <v>73</v>
      </c>
      <c r="AY777" s="254" t="s">
        <v>147</v>
      </c>
    </row>
    <row r="778" s="15" customFormat="1">
      <c r="A778" s="15"/>
      <c r="B778" s="255"/>
      <c r="C778" s="256"/>
      <c r="D778" s="235" t="s">
        <v>155</v>
      </c>
      <c r="E778" s="257" t="s">
        <v>1</v>
      </c>
      <c r="F778" s="258" t="s">
        <v>158</v>
      </c>
      <c r="G778" s="256"/>
      <c r="H778" s="259">
        <v>303.07490000000001</v>
      </c>
      <c r="I778" s="260"/>
      <c r="J778" s="256"/>
      <c r="K778" s="256"/>
      <c r="L778" s="261"/>
      <c r="M778" s="262"/>
      <c r="N778" s="263"/>
      <c r="O778" s="263"/>
      <c r="P778" s="263"/>
      <c r="Q778" s="263"/>
      <c r="R778" s="263"/>
      <c r="S778" s="263"/>
      <c r="T778" s="26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5" t="s">
        <v>155</v>
      </c>
      <c r="AU778" s="265" t="s">
        <v>83</v>
      </c>
      <c r="AV778" s="15" t="s">
        <v>154</v>
      </c>
      <c r="AW778" s="15" t="s">
        <v>31</v>
      </c>
      <c r="AX778" s="15" t="s">
        <v>81</v>
      </c>
      <c r="AY778" s="265" t="s">
        <v>147</v>
      </c>
    </row>
    <row r="779" s="12" customFormat="1" ht="22.8" customHeight="1">
      <c r="A779" s="12"/>
      <c r="B779" s="203"/>
      <c r="C779" s="204"/>
      <c r="D779" s="205" t="s">
        <v>72</v>
      </c>
      <c r="E779" s="217" t="s">
        <v>871</v>
      </c>
      <c r="F779" s="217" t="s">
        <v>872</v>
      </c>
      <c r="G779" s="204"/>
      <c r="H779" s="204"/>
      <c r="I779" s="207"/>
      <c r="J779" s="218">
        <f>BK779</f>
        <v>0</v>
      </c>
      <c r="K779" s="204"/>
      <c r="L779" s="209"/>
      <c r="M779" s="210"/>
      <c r="N779" s="211"/>
      <c r="O779" s="211"/>
      <c r="P779" s="212">
        <f>SUM(P780:P788)</f>
        <v>0</v>
      </c>
      <c r="Q779" s="211"/>
      <c r="R779" s="212">
        <f>SUM(R780:R788)</f>
        <v>0</v>
      </c>
      <c r="S779" s="211"/>
      <c r="T779" s="213">
        <f>SUM(T780:T788)</f>
        <v>0</v>
      </c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R779" s="214" t="s">
        <v>83</v>
      </c>
      <c r="AT779" s="215" t="s">
        <v>72</v>
      </c>
      <c r="AU779" s="215" t="s">
        <v>81</v>
      </c>
      <c r="AY779" s="214" t="s">
        <v>147</v>
      </c>
      <c r="BK779" s="216">
        <f>SUM(BK780:BK788)</f>
        <v>0</v>
      </c>
    </row>
    <row r="780" s="2" customFormat="1" ht="37.8" customHeight="1">
      <c r="A780" s="38"/>
      <c r="B780" s="39"/>
      <c r="C780" s="219" t="s">
        <v>523</v>
      </c>
      <c r="D780" s="219" t="s">
        <v>150</v>
      </c>
      <c r="E780" s="220" t="s">
        <v>873</v>
      </c>
      <c r="F780" s="221" t="s">
        <v>874</v>
      </c>
      <c r="G780" s="222" t="s">
        <v>216</v>
      </c>
      <c r="H780" s="223">
        <v>2</v>
      </c>
      <c r="I780" s="224"/>
      <c r="J780" s="225">
        <f>ROUND(I780*H780,2)</f>
        <v>0</v>
      </c>
      <c r="K780" s="226"/>
      <c r="L780" s="44"/>
      <c r="M780" s="227" t="s">
        <v>1</v>
      </c>
      <c r="N780" s="228" t="s">
        <v>38</v>
      </c>
      <c r="O780" s="91"/>
      <c r="P780" s="229">
        <f>O780*H780</f>
        <v>0</v>
      </c>
      <c r="Q780" s="229">
        <v>0</v>
      </c>
      <c r="R780" s="229">
        <f>Q780*H780</f>
        <v>0</v>
      </c>
      <c r="S780" s="229">
        <v>0</v>
      </c>
      <c r="T780" s="230">
        <f>S780*H780</f>
        <v>0</v>
      </c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31" t="s">
        <v>198</v>
      </c>
      <c r="AT780" s="231" t="s">
        <v>150</v>
      </c>
      <c r="AU780" s="231" t="s">
        <v>83</v>
      </c>
      <c r="AY780" s="17" t="s">
        <v>147</v>
      </c>
      <c r="BE780" s="232">
        <f>IF(N780="základní",J780,0)</f>
        <v>0</v>
      </c>
      <c r="BF780" s="232">
        <f>IF(N780="snížená",J780,0)</f>
        <v>0</v>
      </c>
      <c r="BG780" s="232">
        <f>IF(N780="zákl. přenesená",J780,0)</f>
        <v>0</v>
      </c>
      <c r="BH780" s="232">
        <f>IF(N780="sníž. přenesená",J780,0)</f>
        <v>0</v>
      </c>
      <c r="BI780" s="232">
        <f>IF(N780="nulová",J780,0)</f>
        <v>0</v>
      </c>
      <c r="BJ780" s="17" t="s">
        <v>81</v>
      </c>
      <c r="BK780" s="232">
        <f>ROUND(I780*H780,2)</f>
        <v>0</v>
      </c>
      <c r="BL780" s="17" t="s">
        <v>198</v>
      </c>
      <c r="BM780" s="231" t="s">
        <v>875</v>
      </c>
    </row>
    <row r="781" s="2" customFormat="1" ht="24.15" customHeight="1">
      <c r="A781" s="38"/>
      <c r="B781" s="39"/>
      <c r="C781" s="266" t="s">
        <v>876</v>
      </c>
      <c r="D781" s="266" t="s">
        <v>219</v>
      </c>
      <c r="E781" s="267" t="s">
        <v>877</v>
      </c>
      <c r="F781" s="268" t="s">
        <v>878</v>
      </c>
      <c r="G781" s="269" t="s">
        <v>153</v>
      </c>
      <c r="H781" s="270">
        <v>11.231999999999999</v>
      </c>
      <c r="I781" s="271"/>
      <c r="J781" s="272">
        <f>ROUND(I781*H781,2)</f>
        <v>0</v>
      </c>
      <c r="K781" s="273"/>
      <c r="L781" s="274"/>
      <c r="M781" s="275" t="s">
        <v>1</v>
      </c>
      <c r="N781" s="276" t="s">
        <v>38</v>
      </c>
      <c r="O781" s="91"/>
      <c r="P781" s="229">
        <f>O781*H781</f>
        <v>0</v>
      </c>
      <c r="Q781" s="229">
        <v>0</v>
      </c>
      <c r="R781" s="229">
        <f>Q781*H781</f>
        <v>0</v>
      </c>
      <c r="S781" s="229">
        <v>0</v>
      </c>
      <c r="T781" s="230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1" t="s">
        <v>234</v>
      </c>
      <c r="AT781" s="231" t="s">
        <v>219</v>
      </c>
      <c r="AU781" s="231" t="s">
        <v>83</v>
      </c>
      <c r="AY781" s="17" t="s">
        <v>147</v>
      </c>
      <c r="BE781" s="232">
        <f>IF(N781="základní",J781,0)</f>
        <v>0</v>
      </c>
      <c r="BF781" s="232">
        <f>IF(N781="snížená",J781,0)</f>
        <v>0</v>
      </c>
      <c r="BG781" s="232">
        <f>IF(N781="zákl. přenesená",J781,0)</f>
        <v>0</v>
      </c>
      <c r="BH781" s="232">
        <f>IF(N781="sníž. přenesená",J781,0)</f>
        <v>0</v>
      </c>
      <c r="BI781" s="232">
        <f>IF(N781="nulová",J781,0)</f>
        <v>0</v>
      </c>
      <c r="BJ781" s="17" t="s">
        <v>81</v>
      </c>
      <c r="BK781" s="232">
        <f>ROUND(I781*H781,2)</f>
        <v>0</v>
      </c>
      <c r="BL781" s="17" t="s">
        <v>198</v>
      </c>
      <c r="BM781" s="231" t="s">
        <v>879</v>
      </c>
    </row>
    <row r="782" s="14" customFormat="1">
      <c r="A782" s="14"/>
      <c r="B782" s="244"/>
      <c r="C782" s="245"/>
      <c r="D782" s="235" t="s">
        <v>155</v>
      </c>
      <c r="E782" s="246" t="s">
        <v>1</v>
      </c>
      <c r="F782" s="247" t="s">
        <v>880</v>
      </c>
      <c r="G782" s="245"/>
      <c r="H782" s="248">
        <v>11.231999999999999</v>
      </c>
      <c r="I782" s="249"/>
      <c r="J782" s="245"/>
      <c r="K782" s="245"/>
      <c r="L782" s="250"/>
      <c r="M782" s="251"/>
      <c r="N782" s="252"/>
      <c r="O782" s="252"/>
      <c r="P782" s="252"/>
      <c r="Q782" s="252"/>
      <c r="R782" s="252"/>
      <c r="S782" s="252"/>
      <c r="T782" s="25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4" t="s">
        <v>155</v>
      </c>
      <c r="AU782" s="254" t="s">
        <v>83</v>
      </c>
      <c r="AV782" s="14" t="s">
        <v>83</v>
      </c>
      <c r="AW782" s="14" t="s">
        <v>31</v>
      </c>
      <c r="AX782" s="14" t="s">
        <v>73</v>
      </c>
      <c r="AY782" s="254" t="s">
        <v>147</v>
      </c>
    </row>
    <row r="783" s="15" customFormat="1">
      <c r="A783" s="15"/>
      <c r="B783" s="255"/>
      <c r="C783" s="256"/>
      <c r="D783" s="235" t="s">
        <v>155</v>
      </c>
      <c r="E783" s="257" t="s">
        <v>1</v>
      </c>
      <c r="F783" s="258" t="s">
        <v>158</v>
      </c>
      <c r="G783" s="256"/>
      <c r="H783" s="259">
        <v>11.231999999999999</v>
      </c>
      <c r="I783" s="260"/>
      <c r="J783" s="256"/>
      <c r="K783" s="256"/>
      <c r="L783" s="261"/>
      <c r="M783" s="262"/>
      <c r="N783" s="263"/>
      <c r="O783" s="263"/>
      <c r="P783" s="263"/>
      <c r="Q783" s="263"/>
      <c r="R783" s="263"/>
      <c r="S783" s="263"/>
      <c r="T783" s="264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5" t="s">
        <v>155</v>
      </c>
      <c r="AU783" s="265" t="s">
        <v>83</v>
      </c>
      <c r="AV783" s="15" t="s">
        <v>154</v>
      </c>
      <c r="AW783" s="15" t="s">
        <v>31</v>
      </c>
      <c r="AX783" s="15" t="s">
        <v>81</v>
      </c>
      <c r="AY783" s="265" t="s">
        <v>147</v>
      </c>
    </row>
    <row r="784" s="2" customFormat="1" ht="21.75" customHeight="1">
      <c r="A784" s="38"/>
      <c r="B784" s="39"/>
      <c r="C784" s="219" t="s">
        <v>526</v>
      </c>
      <c r="D784" s="219" t="s">
        <v>150</v>
      </c>
      <c r="E784" s="220" t="s">
        <v>881</v>
      </c>
      <c r="F784" s="221" t="s">
        <v>882</v>
      </c>
      <c r="G784" s="222" t="s">
        <v>216</v>
      </c>
      <c r="H784" s="223">
        <v>2</v>
      </c>
      <c r="I784" s="224"/>
      <c r="J784" s="225">
        <f>ROUND(I784*H784,2)</f>
        <v>0</v>
      </c>
      <c r="K784" s="226"/>
      <c r="L784" s="44"/>
      <c r="M784" s="227" t="s">
        <v>1</v>
      </c>
      <c r="N784" s="228" t="s">
        <v>38</v>
      </c>
      <c r="O784" s="91"/>
      <c r="P784" s="229">
        <f>O784*H784</f>
        <v>0</v>
      </c>
      <c r="Q784" s="229">
        <v>0</v>
      </c>
      <c r="R784" s="229">
        <f>Q784*H784</f>
        <v>0</v>
      </c>
      <c r="S784" s="229">
        <v>0</v>
      </c>
      <c r="T784" s="230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31" t="s">
        <v>198</v>
      </c>
      <c r="AT784" s="231" t="s">
        <v>150</v>
      </c>
      <c r="AU784" s="231" t="s">
        <v>83</v>
      </c>
      <c r="AY784" s="17" t="s">
        <v>147</v>
      </c>
      <c r="BE784" s="232">
        <f>IF(N784="základní",J784,0)</f>
        <v>0</v>
      </c>
      <c r="BF784" s="232">
        <f>IF(N784="snížená",J784,0)</f>
        <v>0</v>
      </c>
      <c r="BG784" s="232">
        <f>IF(N784="zákl. přenesená",J784,0)</f>
        <v>0</v>
      </c>
      <c r="BH784" s="232">
        <f>IF(N784="sníž. přenesená",J784,0)</f>
        <v>0</v>
      </c>
      <c r="BI784" s="232">
        <f>IF(N784="nulová",J784,0)</f>
        <v>0</v>
      </c>
      <c r="BJ784" s="17" t="s">
        <v>81</v>
      </c>
      <c r="BK784" s="232">
        <f>ROUND(I784*H784,2)</f>
        <v>0</v>
      </c>
      <c r="BL784" s="17" t="s">
        <v>198</v>
      </c>
      <c r="BM784" s="231" t="s">
        <v>883</v>
      </c>
    </row>
    <row r="785" s="2" customFormat="1" ht="33" customHeight="1">
      <c r="A785" s="38"/>
      <c r="B785" s="39"/>
      <c r="C785" s="266" t="s">
        <v>884</v>
      </c>
      <c r="D785" s="266" t="s">
        <v>219</v>
      </c>
      <c r="E785" s="267" t="s">
        <v>885</v>
      </c>
      <c r="F785" s="268" t="s">
        <v>886</v>
      </c>
      <c r="G785" s="269" t="s">
        <v>216</v>
      </c>
      <c r="H785" s="270">
        <v>2</v>
      </c>
      <c r="I785" s="271"/>
      <c r="J785" s="272">
        <f>ROUND(I785*H785,2)</f>
        <v>0</v>
      </c>
      <c r="K785" s="273"/>
      <c r="L785" s="274"/>
      <c r="M785" s="275" t="s">
        <v>1</v>
      </c>
      <c r="N785" s="276" t="s">
        <v>38</v>
      </c>
      <c r="O785" s="91"/>
      <c r="P785" s="229">
        <f>O785*H785</f>
        <v>0</v>
      </c>
      <c r="Q785" s="229">
        <v>0</v>
      </c>
      <c r="R785" s="229">
        <f>Q785*H785</f>
        <v>0</v>
      </c>
      <c r="S785" s="229">
        <v>0</v>
      </c>
      <c r="T785" s="230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31" t="s">
        <v>234</v>
      </c>
      <c r="AT785" s="231" t="s">
        <v>219</v>
      </c>
      <c r="AU785" s="231" t="s">
        <v>83</v>
      </c>
      <c r="AY785" s="17" t="s">
        <v>147</v>
      </c>
      <c r="BE785" s="232">
        <f>IF(N785="základní",J785,0)</f>
        <v>0</v>
      </c>
      <c r="BF785" s="232">
        <f>IF(N785="snížená",J785,0)</f>
        <v>0</v>
      </c>
      <c r="BG785" s="232">
        <f>IF(N785="zákl. přenesená",J785,0)</f>
        <v>0</v>
      </c>
      <c r="BH785" s="232">
        <f>IF(N785="sníž. přenesená",J785,0)</f>
        <v>0</v>
      </c>
      <c r="BI785" s="232">
        <f>IF(N785="nulová",J785,0)</f>
        <v>0</v>
      </c>
      <c r="BJ785" s="17" t="s">
        <v>81</v>
      </c>
      <c r="BK785" s="232">
        <f>ROUND(I785*H785,2)</f>
        <v>0</v>
      </c>
      <c r="BL785" s="17" t="s">
        <v>198</v>
      </c>
      <c r="BM785" s="231" t="s">
        <v>887</v>
      </c>
    </row>
    <row r="786" s="2" customFormat="1" ht="21.75" customHeight="1">
      <c r="A786" s="38"/>
      <c r="B786" s="39"/>
      <c r="C786" s="219" t="s">
        <v>530</v>
      </c>
      <c r="D786" s="219" t="s">
        <v>150</v>
      </c>
      <c r="E786" s="220" t="s">
        <v>888</v>
      </c>
      <c r="F786" s="221" t="s">
        <v>889</v>
      </c>
      <c r="G786" s="222" t="s">
        <v>216</v>
      </c>
      <c r="H786" s="223">
        <v>2</v>
      </c>
      <c r="I786" s="224"/>
      <c r="J786" s="225">
        <f>ROUND(I786*H786,2)</f>
        <v>0</v>
      </c>
      <c r="K786" s="226"/>
      <c r="L786" s="44"/>
      <c r="M786" s="227" t="s">
        <v>1</v>
      </c>
      <c r="N786" s="228" t="s">
        <v>38</v>
      </c>
      <c r="O786" s="91"/>
      <c r="P786" s="229">
        <f>O786*H786</f>
        <v>0</v>
      </c>
      <c r="Q786" s="229">
        <v>0</v>
      </c>
      <c r="R786" s="229">
        <f>Q786*H786</f>
        <v>0</v>
      </c>
      <c r="S786" s="229">
        <v>0</v>
      </c>
      <c r="T786" s="230">
        <f>S786*H786</f>
        <v>0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31" t="s">
        <v>198</v>
      </c>
      <c r="AT786" s="231" t="s">
        <v>150</v>
      </c>
      <c r="AU786" s="231" t="s">
        <v>83</v>
      </c>
      <c r="AY786" s="17" t="s">
        <v>147</v>
      </c>
      <c r="BE786" s="232">
        <f>IF(N786="základní",J786,0)</f>
        <v>0</v>
      </c>
      <c r="BF786" s="232">
        <f>IF(N786="snížená",J786,0)</f>
        <v>0</v>
      </c>
      <c r="BG786" s="232">
        <f>IF(N786="zákl. přenesená",J786,0)</f>
        <v>0</v>
      </c>
      <c r="BH786" s="232">
        <f>IF(N786="sníž. přenesená",J786,0)</f>
        <v>0</v>
      </c>
      <c r="BI786" s="232">
        <f>IF(N786="nulová",J786,0)</f>
        <v>0</v>
      </c>
      <c r="BJ786" s="17" t="s">
        <v>81</v>
      </c>
      <c r="BK786" s="232">
        <f>ROUND(I786*H786,2)</f>
        <v>0</v>
      </c>
      <c r="BL786" s="17" t="s">
        <v>198</v>
      </c>
      <c r="BM786" s="231" t="s">
        <v>890</v>
      </c>
    </row>
    <row r="787" s="2" customFormat="1" ht="33" customHeight="1">
      <c r="A787" s="38"/>
      <c r="B787" s="39"/>
      <c r="C787" s="266" t="s">
        <v>891</v>
      </c>
      <c r="D787" s="266" t="s">
        <v>219</v>
      </c>
      <c r="E787" s="267" t="s">
        <v>892</v>
      </c>
      <c r="F787" s="268" t="s">
        <v>893</v>
      </c>
      <c r="G787" s="269" t="s">
        <v>216</v>
      </c>
      <c r="H787" s="270">
        <v>2</v>
      </c>
      <c r="I787" s="271"/>
      <c r="J787" s="272">
        <f>ROUND(I787*H787,2)</f>
        <v>0</v>
      </c>
      <c r="K787" s="273"/>
      <c r="L787" s="274"/>
      <c r="M787" s="275" t="s">
        <v>1</v>
      </c>
      <c r="N787" s="276" t="s">
        <v>38</v>
      </c>
      <c r="O787" s="91"/>
      <c r="P787" s="229">
        <f>O787*H787</f>
        <v>0</v>
      </c>
      <c r="Q787" s="229">
        <v>0</v>
      </c>
      <c r="R787" s="229">
        <f>Q787*H787</f>
        <v>0</v>
      </c>
      <c r="S787" s="229">
        <v>0</v>
      </c>
      <c r="T787" s="230">
        <f>S787*H787</f>
        <v>0</v>
      </c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R787" s="231" t="s">
        <v>234</v>
      </c>
      <c r="AT787" s="231" t="s">
        <v>219</v>
      </c>
      <c r="AU787" s="231" t="s">
        <v>83</v>
      </c>
      <c r="AY787" s="17" t="s">
        <v>147</v>
      </c>
      <c r="BE787" s="232">
        <f>IF(N787="základní",J787,0)</f>
        <v>0</v>
      </c>
      <c r="BF787" s="232">
        <f>IF(N787="snížená",J787,0)</f>
        <v>0</v>
      </c>
      <c r="BG787" s="232">
        <f>IF(N787="zákl. přenesená",J787,0)</f>
        <v>0</v>
      </c>
      <c r="BH787" s="232">
        <f>IF(N787="sníž. přenesená",J787,0)</f>
        <v>0</v>
      </c>
      <c r="BI787" s="232">
        <f>IF(N787="nulová",J787,0)</f>
        <v>0</v>
      </c>
      <c r="BJ787" s="17" t="s">
        <v>81</v>
      </c>
      <c r="BK787" s="232">
        <f>ROUND(I787*H787,2)</f>
        <v>0</v>
      </c>
      <c r="BL787" s="17" t="s">
        <v>198</v>
      </c>
      <c r="BM787" s="231" t="s">
        <v>894</v>
      </c>
    </row>
    <row r="788" s="2" customFormat="1" ht="24.15" customHeight="1">
      <c r="A788" s="38"/>
      <c r="B788" s="39"/>
      <c r="C788" s="219" t="s">
        <v>538</v>
      </c>
      <c r="D788" s="219" t="s">
        <v>150</v>
      </c>
      <c r="E788" s="220" t="s">
        <v>895</v>
      </c>
      <c r="F788" s="221" t="s">
        <v>896</v>
      </c>
      <c r="G788" s="222" t="s">
        <v>302</v>
      </c>
      <c r="H788" s="223">
        <v>0.014999999999999999</v>
      </c>
      <c r="I788" s="224"/>
      <c r="J788" s="225">
        <f>ROUND(I788*H788,2)</f>
        <v>0</v>
      </c>
      <c r="K788" s="226"/>
      <c r="L788" s="44"/>
      <c r="M788" s="227" t="s">
        <v>1</v>
      </c>
      <c r="N788" s="228" t="s">
        <v>38</v>
      </c>
      <c r="O788" s="91"/>
      <c r="P788" s="229">
        <f>O788*H788</f>
        <v>0</v>
      </c>
      <c r="Q788" s="229">
        <v>0</v>
      </c>
      <c r="R788" s="229">
        <f>Q788*H788</f>
        <v>0</v>
      </c>
      <c r="S788" s="229">
        <v>0</v>
      </c>
      <c r="T788" s="230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231" t="s">
        <v>198</v>
      </c>
      <c r="AT788" s="231" t="s">
        <v>150</v>
      </c>
      <c r="AU788" s="231" t="s">
        <v>83</v>
      </c>
      <c r="AY788" s="17" t="s">
        <v>147</v>
      </c>
      <c r="BE788" s="232">
        <f>IF(N788="základní",J788,0)</f>
        <v>0</v>
      </c>
      <c r="BF788" s="232">
        <f>IF(N788="snížená",J788,0)</f>
        <v>0</v>
      </c>
      <c r="BG788" s="232">
        <f>IF(N788="zákl. přenesená",J788,0)</f>
        <v>0</v>
      </c>
      <c r="BH788" s="232">
        <f>IF(N788="sníž. přenesená",J788,0)</f>
        <v>0</v>
      </c>
      <c r="BI788" s="232">
        <f>IF(N788="nulová",J788,0)</f>
        <v>0</v>
      </c>
      <c r="BJ788" s="17" t="s">
        <v>81</v>
      </c>
      <c r="BK788" s="232">
        <f>ROUND(I788*H788,2)</f>
        <v>0</v>
      </c>
      <c r="BL788" s="17" t="s">
        <v>198</v>
      </c>
      <c r="BM788" s="231" t="s">
        <v>897</v>
      </c>
    </row>
    <row r="789" s="12" customFormat="1" ht="22.8" customHeight="1">
      <c r="A789" s="12"/>
      <c r="B789" s="203"/>
      <c r="C789" s="204"/>
      <c r="D789" s="205" t="s">
        <v>72</v>
      </c>
      <c r="E789" s="217" t="s">
        <v>898</v>
      </c>
      <c r="F789" s="217" t="s">
        <v>899</v>
      </c>
      <c r="G789" s="204"/>
      <c r="H789" s="204"/>
      <c r="I789" s="207"/>
      <c r="J789" s="218">
        <f>BK789</f>
        <v>0</v>
      </c>
      <c r="K789" s="204"/>
      <c r="L789" s="209"/>
      <c r="M789" s="210"/>
      <c r="N789" s="211"/>
      <c r="O789" s="211"/>
      <c r="P789" s="212">
        <f>SUM(P790:P795)</f>
        <v>0</v>
      </c>
      <c r="Q789" s="211"/>
      <c r="R789" s="212">
        <f>SUM(R790:R795)</f>
        <v>0</v>
      </c>
      <c r="S789" s="211"/>
      <c r="T789" s="213">
        <f>SUM(T790:T795)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214" t="s">
        <v>83</v>
      </c>
      <c r="AT789" s="215" t="s">
        <v>72</v>
      </c>
      <c r="AU789" s="215" t="s">
        <v>81</v>
      </c>
      <c r="AY789" s="214" t="s">
        <v>147</v>
      </c>
      <c r="BK789" s="216">
        <f>SUM(BK790:BK795)</f>
        <v>0</v>
      </c>
    </row>
    <row r="790" s="2" customFormat="1" ht="16.5" customHeight="1">
      <c r="A790" s="38"/>
      <c r="B790" s="39"/>
      <c r="C790" s="219" t="s">
        <v>900</v>
      </c>
      <c r="D790" s="219" t="s">
        <v>150</v>
      </c>
      <c r="E790" s="220" t="s">
        <v>901</v>
      </c>
      <c r="F790" s="221" t="s">
        <v>902</v>
      </c>
      <c r="G790" s="222" t="s">
        <v>153</v>
      </c>
      <c r="H790" s="223">
        <v>17.427</v>
      </c>
      <c r="I790" s="224"/>
      <c r="J790" s="225">
        <f>ROUND(I790*H790,2)</f>
        <v>0</v>
      </c>
      <c r="K790" s="226"/>
      <c r="L790" s="44"/>
      <c r="M790" s="227" t="s">
        <v>1</v>
      </c>
      <c r="N790" s="228" t="s">
        <v>38</v>
      </c>
      <c r="O790" s="91"/>
      <c r="P790" s="229">
        <f>O790*H790</f>
        <v>0</v>
      </c>
      <c r="Q790" s="229">
        <v>0</v>
      </c>
      <c r="R790" s="229">
        <f>Q790*H790</f>
        <v>0</v>
      </c>
      <c r="S790" s="229">
        <v>0</v>
      </c>
      <c r="T790" s="230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1" t="s">
        <v>198</v>
      </c>
      <c r="AT790" s="231" t="s">
        <v>150</v>
      </c>
      <c r="AU790" s="231" t="s">
        <v>83</v>
      </c>
      <c r="AY790" s="17" t="s">
        <v>147</v>
      </c>
      <c r="BE790" s="232">
        <f>IF(N790="základní",J790,0)</f>
        <v>0</v>
      </c>
      <c r="BF790" s="232">
        <f>IF(N790="snížená",J790,0)</f>
        <v>0</v>
      </c>
      <c r="BG790" s="232">
        <f>IF(N790="zákl. přenesená",J790,0)</f>
        <v>0</v>
      </c>
      <c r="BH790" s="232">
        <f>IF(N790="sníž. přenesená",J790,0)</f>
        <v>0</v>
      </c>
      <c r="BI790" s="232">
        <f>IF(N790="nulová",J790,0)</f>
        <v>0</v>
      </c>
      <c r="BJ790" s="17" t="s">
        <v>81</v>
      </c>
      <c r="BK790" s="232">
        <f>ROUND(I790*H790,2)</f>
        <v>0</v>
      </c>
      <c r="BL790" s="17" t="s">
        <v>198</v>
      </c>
      <c r="BM790" s="231" t="s">
        <v>903</v>
      </c>
    </row>
    <row r="791" s="14" customFormat="1">
      <c r="A791" s="14"/>
      <c r="B791" s="244"/>
      <c r="C791" s="245"/>
      <c r="D791" s="235" t="s">
        <v>155</v>
      </c>
      <c r="E791" s="246" t="s">
        <v>1</v>
      </c>
      <c r="F791" s="247" t="s">
        <v>904</v>
      </c>
      <c r="G791" s="245"/>
      <c r="H791" s="248">
        <v>17.427125</v>
      </c>
      <c r="I791" s="249"/>
      <c r="J791" s="245"/>
      <c r="K791" s="245"/>
      <c r="L791" s="250"/>
      <c r="M791" s="251"/>
      <c r="N791" s="252"/>
      <c r="O791" s="252"/>
      <c r="P791" s="252"/>
      <c r="Q791" s="252"/>
      <c r="R791" s="252"/>
      <c r="S791" s="252"/>
      <c r="T791" s="25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4" t="s">
        <v>155</v>
      </c>
      <c r="AU791" s="254" t="s">
        <v>83</v>
      </c>
      <c r="AV791" s="14" t="s">
        <v>83</v>
      </c>
      <c r="AW791" s="14" t="s">
        <v>31</v>
      </c>
      <c r="AX791" s="14" t="s">
        <v>73</v>
      </c>
      <c r="AY791" s="254" t="s">
        <v>147</v>
      </c>
    </row>
    <row r="792" s="15" customFormat="1">
      <c r="A792" s="15"/>
      <c r="B792" s="255"/>
      <c r="C792" s="256"/>
      <c r="D792" s="235" t="s">
        <v>155</v>
      </c>
      <c r="E792" s="257" t="s">
        <v>1</v>
      </c>
      <c r="F792" s="258" t="s">
        <v>158</v>
      </c>
      <c r="G792" s="256"/>
      <c r="H792" s="259">
        <v>17.427125</v>
      </c>
      <c r="I792" s="260"/>
      <c r="J792" s="256"/>
      <c r="K792" s="256"/>
      <c r="L792" s="261"/>
      <c r="M792" s="262"/>
      <c r="N792" s="263"/>
      <c r="O792" s="263"/>
      <c r="P792" s="263"/>
      <c r="Q792" s="263"/>
      <c r="R792" s="263"/>
      <c r="S792" s="263"/>
      <c r="T792" s="264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5" t="s">
        <v>155</v>
      </c>
      <c r="AU792" s="265" t="s">
        <v>83</v>
      </c>
      <c r="AV792" s="15" t="s">
        <v>154</v>
      </c>
      <c r="AW792" s="15" t="s">
        <v>31</v>
      </c>
      <c r="AX792" s="15" t="s">
        <v>81</v>
      </c>
      <c r="AY792" s="265" t="s">
        <v>147</v>
      </c>
    </row>
    <row r="793" s="2" customFormat="1" ht="16.5" customHeight="1">
      <c r="A793" s="38"/>
      <c r="B793" s="39"/>
      <c r="C793" s="266" t="s">
        <v>542</v>
      </c>
      <c r="D793" s="266" t="s">
        <v>219</v>
      </c>
      <c r="E793" s="267" t="s">
        <v>905</v>
      </c>
      <c r="F793" s="268" t="s">
        <v>906</v>
      </c>
      <c r="G793" s="269" t="s">
        <v>153</v>
      </c>
      <c r="H793" s="270">
        <v>17.949999999999999</v>
      </c>
      <c r="I793" s="271"/>
      <c r="J793" s="272">
        <f>ROUND(I793*H793,2)</f>
        <v>0</v>
      </c>
      <c r="K793" s="273"/>
      <c r="L793" s="274"/>
      <c r="M793" s="275" t="s">
        <v>1</v>
      </c>
      <c r="N793" s="276" t="s">
        <v>38</v>
      </c>
      <c r="O793" s="91"/>
      <c r="P793" s="229">
        <f>O793*H793</f>
        <v>0</v>
      </c>
      <c r="Q793" s="229">
        <v>0</v>
      </c>
      <c r="R793" s="229">
        <f>Q793*H793</f>
        <v>0</v>
      </c>
      <c r="S793" s="229">
        <v>0</v>
      </c>
      <c r="T793" s="230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231" t="s">
        <v>234</v>
      </c>
      <c r="AT793" s="231" t="s">
        <v>219</v>
      </c>
      <c r="AU793" s="231" t="s">
        <v>83</v>
      </c>
      <c r="AY793" s="17" t="s">
        <v>147</v>
      </c>
      <c r="BE793" s="232">
        <f>IF(N793="základní",J793,0)</f>
        <v>0</v>
      </c>
      <c r="BF793" s="232">
        <f>IF(N793="snížená",J793,0)</f>
        <v>0</v>
      </c>
      <c r="BG793" s="232">
        <f>IF(N793="zákl. přenesená",J793,0)</f>
        <v>0</v>
      </c>
      <c r="BH793" s="232">
        <f>IF(N793="sníž. přenesená",J793,0)</f>
        <v>0</v>
      </c>
      <c r="BI793" s="232">
        <f>IF(N793="nulová",J793,0)</f>
        <v>0</v>
      </c>
      <c r="BJ793" s="17" t="s">
        <v>81</v>
      </c>
      <c r="BK793" s="232">
        <f>ROUND(I793*H793,2)</f>
        <v>0</v>
      </c>
      <c r="BL793" s="17" t="s">
        <v>198</v>
      </c>
      <c r="BM793" s="231" t="s">
        <v>907</v>
      </c>
    </row>
    <row r="794" s="14" customFormat="1">
      <c r="A794" s="14"/>
      <c r="B794" s="244"/>
      <c r="C794" s="245"/>
      <c r="D794" s="235" t="s">
        <v>155</v>
      </c>
      <c r="E794" s="246" t="s">
        <v>1</v>
      </c>
      <c r="F794" s="247" t="s">
        <v>908</v>
      </c>
      <c r="G794" s="245"/>
      <c r="H794" s="248">
        <v>17.949809999999999</v>
      </c>
      <c r="I794" s="249"/>
      <c r="J794" s="245"/>
      <c r="K794" s="245"/>
      <c r="L794" s="250"/>
      <c r="M794" s="251"/>
      <c r="N794" s="252"/>
      <c r="O794" s="252"/>
      <c r="P794" s="252"/>
      <c r="Q794" s="252"/>
      <c r="R794" s="252"/>
      <c r="S794" s="252"/>
      <c r="T794" s="253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4" t="s">
        <v>155</v>
      </c>
      <c r="AU794" s="254" t="s">
        <v>83</v>
      </c>
      <c r="AV794" s="14" t="s">
        <v>83</v>
      </c>
      <c r="AW794" s="14" t="s">
        <v>31</v>
      </c>
      <c r="AX794" s="14" t="s">
        <v>73</v>
      </c>
      <c r="AY794" s="254" t="s">
        <v>147</v>
      </c>
    </row>
    <row r="795" s="15" customFormat="1">
      <c r="A795" s="15"/>
      <c r="B795" s="255"/>
      <c r="C795" s="256"/>
      <c r="D795" s="235" t="s">
        <v>155</v>
      </c>
      <c r="E795" s="257" t="s">
        <v>1</v>
      </c>
      <c r="F795" s="258" t="s">
        <v>158</v>
      </c>
      <c r="G795" s="256"/>
      <c r="H795" s="259">
        <v>17.949809999999999</v>
      </c>
      <c r="I795" s="260"/>
      <c r="J795" s="256"/>
      <c r="K795" s="256"/>
      <c r="L795" s="261"/>
      <c r="M795" s="262"/>
      <c r="N795" s="263"/>
      <c r="O795" s="263"/>
      <c r="P795" s="263"/>
      <c r="Q795" s="263"/>
      <c r="R795" s="263"/>
      <c r="S795" s="263"/>
      <c r="T795" s="264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5" t="s">
        <v>155</v>
      </c>
      <c r="AU795" s="265" t="s">
        <v>83</v>
      </c>
      <c r="AV795" s="15" t="s">
        <v>154</v>
      </c>
      <c r="AW795" s="15" t="s">
        <v>31</v>
      </c>
      <c r="AX795" s="15" t="s">
        <v>81</v>
      </c>
      <c r="AY795" s="265" t="s">
        <v>147</v>
      </c>
    </row>
    <row r="796" s="12" customFormat="1" ht="25.92" customHeight="1">
      <c r="A796" s="12"/>
      <c r="B796" s="203"/>
      <c r="C796" s="204"/>
      <c r="D796" s="205" t="s">
        <v>72</v>
      </c>
      <c r="E796" s="206" t="s">
        <v>909</v>
      </c>
      <c r="F796" s="206" t="s">
        <v>910</v>
      </c>
      <c r="G796" s="204"/>
      <c r="H796" s="204"/>
      <c r="I796" s="207"/>
      <c r="J796" s="208">
        <f>BK796</f>
        <v>0</v>
      </c>
      <c r="K796" s="204"/>
      <c r="L796" s="209"/>
      <c r="M796" s="210"/>
      <c r="N796" s="211"/>
      <c r="O796" s="211"/>
      <c r="P796" s="212">
        <f>P797+P798+P800</f>
        <v>0</v>
      </c>
      <c r="Q796" s="211"/>
      <c r="R796" s="212">
        <f>R797+R798+R800</f>
        <v>0</v>
      </c>
      <c r="S796" s="211"/>
      <c r="T796" s="213">
        <f>T797+T798+T800</f>
        <v>0</v>
      </c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R796" s="214" t="s">
        <v>178</v>
      </c>
      <c r="AT796" s="215" t="s">
        <v>72</v>
      </c>
      <c r="AU796" s="215" t="s">
        <v>73</v>
      </c>
      <c r="AY796" s="214" t="s">
        <v>147</v>
      </c>
      <c r="BK796" s="216">
        <f>BK797+BK798+BK800</f>
        <v>0</v>
      </c>
    </row>
    <row r="797" s="2" customFormat="1" ht="24.15" customHeight="1">
      <c r="A797" s="38"/>
      <c r="B797" s="39"/>
      <c r="C797" s="219" t="s">
        <v>911</v>
      </c>
      <c r="D797" s="219" t="s">
        <v>150</v>
      </c>
      <c r="E797" s="220" t="s">
        <v>912</v>
      </c>
      <c r="F797" s="221" t="s">
        <v>913</v>
      </c>
      <c r="G797" s="222" t="s">
        <v>914</v>
      </c>
      <c r="H797" s="223">
        <v>1</v>
      </c>
      <c r="I797" s="224"/>
      <c r="J797" s="225">
        <f>ROUND(I797*H797,2)</f>
        <v>0</v>
      </c>
      <c r="K797" s="226"/>
      <c r="L797" s="44"/>
      <c r="M797" s="227" t="s">
        <v>1</v>
      </c>
      <c r="N797" s="228" t="s">
        <v>38</v>
      </c>
      <c r="O797" s="91"/>
      <c r="P797" s="229">
        <f>O797*H797</f>
        <v>0</v>
      </c>
      <c r="Q797" s="229">
        <v>0</v>
      </c>
      <c r="R797" s="229">
        <f>Q797*H797</f>
        <v>0</v>
      </c>
      <c r="S797" s="229">
        <v>0</v>
      </c>
      <c r="T797" s="230">
        <f>S797*H797</f>
        <v>0</v>
      </c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R797" s="231" t="s">
        <v>154</v>
      </c>
      <c r="AT797" s="231" t="s">
        <v>150</v>
      </c>
      <c r="AU797" s="231" t="s">
        <v>81</v>
      </c>
      <c r="AY797" s="17" t="s">
        <v>147</v>
      </c>
      <c r="BE797" s="232">
        <f>IF(N797="základní",J797,0)</f>
        <v>0</v>
      </c>
      <c r="BF797" s="232">
        <f>IF(N797="snížená",J797,0)</f>
        <v>0</v>
      </c>
      <c r="BG797" s="232">
        <f>IF(N797="zákl. přenesená",J797,0)</f>
        <v>0</v>
      </c>
      <c r="BH797" s="232">
        <f>IF(N797="sníž. přenesená",J797,0)</f>
        <v>0</v>
      </c>
      <c r="BI797" s="232">
        <f>IF(N797="nulová",J797,0)</f>
        <v>0</v>
      </c>
      <c r="BJ797" s="17" t="s">
        <v>81</v>
      </c>
      <c r="BK797" s="232">
        <f>ROUND(I797*H797,2)</f>
        <v>0</v>
      </c>
      <c r="BL797" s="17" t="s">
        <v>154</v>
      </c>
      <c r="BM797" s="231" t="s">
        <v>915</v>
      </c>
    </row>
    <row r="798" s="12" customFormat="1" ht="22.8" customHeight="1">
      <c r="A798" s="12"/>
      <c r="B798" s="203"/>
      <c r="C798" s="204"/>
      <c r="D798" s="205" t="s">
        <v>72</v>
      </c>
      <c r="E798" s="217" t="s">
        <v>916</v>
      </c>
      <c r="F798" s="217" t="s">
        <v>917</v>
      </c>
      <c r="G798" s="204"/>
      <c r="H798" s="204"/>
      <c r="I798" s="207"/>
      <c r="J798" s="218">
        <f>BK798</f>
        <v>0</v>
      </c>
      <c r="K798" s="204"/>
      <c r="L798" s="209"/>
      <c r="M798" s="210"/>
      <c r="N798" s="211"/>
      <c r="O798" s="211"/>
      <c r="P798" s="212">
        <f>P799</f>
        <v>0</v>
      </c>
      <c r="Q798" s="211"/>
      <c r="R798" s="212">
        <f>R799</f>
        <v>0</v>
      </c>
      <c r="S798" s="211"/>
      <c r="T798" s="213">
        <f>T799</f>
        <v>0</v>
      </c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R798" s="214" t="s">
        <v>178</v>
      </c>
      <c r="AT798" s="215" t="s">
        <v>72</v>
      </c>
      <c r="AU798" s="215" t="s">
        <v>81</v>
      </c>
      <c r="AY798" s="214" t="s">
        <v>147</v>
      </c>
      <c r="BK798" s="216">
        <f>BK799</f>
        <v>0</v>
      </c>
    </row>
    <row r="799" s="2" customFormat="1" ht="16.5" customHeight="1">
      <c r="A799" s="38"/>
      <c r="B799" s="39"/>
      <c r="C799" s="219" t="s">
        <v>546</v>
      </c>
      <c r="D799" s="219" t="s">
        <v>150</v>
      </c>
      <c r="E799" s="220" t="s">
        <v>918</v>
      </c>
      <c r="F799" s="221" t="s">
        <v>919</v>
      </c>
      <c r="G799" s="222" t="s">
        <v>914</v>
      </c>
      <c r="H799" s="223">
        <v>1</v>
      </c>
      <c r="I799" s="224"/>
      <c r="J799" s="225">
        <f>ROUND(I799*H799,2)</f>
        <v>0</v>
      </c>
      <c r="K799" s="226"/>
      <c r="L799" s="44"/>
      <c r="M799" s="227" t="s">
        <v>1</v>
      </c>
      <c r="N799" s="228" t="s">
        <v>38</v>
      </c>
      <c r="O799" s="91"/>
      <c r="P799" s="229">
        <f>O799*H799</f>
        <v>0</v>
      </c>
      <c r="Q799" s="229">
        <v>0</v>
      </c>
      <c r="R799" s="229">
        <f>Q799*H799</f>
        <v>0</v>
      </c>
      <c r="S799" s="229">
        <v>0</v>
      </c>
      <c r="T799" s="230">
        <f>S799*H799</f>
        <v>0</v>
      </c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R799" s="231" t="s">
        <v>154</v>
      </c>
      <c r="AT799" s="231" t="s">
        <v>150</v>
      </c>
      <c r="AU799" s="231" t="s">
        <v>83</v>
      </c>
      <c r="AY799" s="17" t="s">
        <v>147</v>
      </c>
      <c r="BE799" s="232">
        <f>IF(N799="základní",J799,0)</f>
        <v>0</v>
      </c>
      <c r="BF799" s="232">
        <f>IF(N799="snížená",J799,0)</f>
        <v>0</v>
      </c>
      <c r="BG799" s="232">
        <f>IF(N799="zákl. přenesená",J799,0)</f>
        <v>0</v>
      </c>
      <c r="BH799" s="232">
        <f>IF(N799="sníž. přenesená",J799,0)</f>
        <v>0</v>
      </c>
      <c r="BI799" s="232">
        <f>IF(N799="nulová",J799,0)</f>
        <v>0</v>
      </c>
      <c r="BJ799" s="17" t="s">
        <v>81</v>
      </c>
      <c r="BK799" s="232">
        <f>ROUND(I799*H799,2)</f>
        <v>0</v>
      </c>
      <c r="BL799" s="17" t="s">
        <v>154</v>
      </c>
      <c r="BM799" s="231" t="s">
        <v>920</v>
      </c>
    </row>
    <row r="800" s="12" customFormat="1" ht="22.8" customHeight="1">
      <c r="A800" s="12"/>
      <c r="B800" s="203"/>
      <c r="C800" s="204"/>
      <c r="D800" s="205" t="s">
        <v>72</v>
      </c>
      <c r="E800" s="217" t="s">
        <v>921</v>
      </c>
      <c r="F800" s="217" t="s">
        <v>922</v>
      </c>
      <c r="G800" s="204"/>
      <c r="H800" s="204"/>
      <c r="I800" s="207"/>
      <c r="J800" s="218">
        <f>BK800</f>
        <v>0</v>
      </c>
      <c r="K800" s="204"/>
      <c r="L800" s="209"/>
      <c r="M800" s="210"/>
      <c r="N800" s="211"/>
      <c r="O800" s="211"/>
      <c r="P800" s="212">
        <f>P801</f>
        <v>0</v>
      </c>
      <c r="Q800" s="211"/>
      <c r="R800" s="212">
        <f>R801</f>
        <v>0</v>
      </c>
      <c r="S800" s="211"/>
      <c r="T800" s="213">
        <f>T801</f>
        <v>0</v>
      </c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R800" s="214" t="s">
        <v>178</v>
      </c>
      <c r="AT800" s="215" t="s">
        <v>72</v>
      </c>
      <c r="AU800" s="215" t="s">
        <v>81</v>
      </c>
      <c r="AY800" s="214" t="s">
        <v>147</v>
      </c>
      <c r="BK800" s="216">
        <f>BK801</f>
        <v>0</v>
      </c>
    </row>
    <row r="801" s="2" customFormat="1" ht="16.5" customHeight="1">
      <c r="A801" s="38"/>
      <c r="B801" s="39"/>
      <c r="C801" s="219" t="s">
        <v>923</v>
      </c>
      <c r="D801" s="219" t="s">
        <v>150</v>
      </c>
      <c r="E801" s="220" t="s">
        <v>924</v>
      </c>
      <c r="F801" s="221" t="s">
        <v>925</v>
      </c>
      <c r="G801" s="222" t="s">
        <v>914</v>
      </c>
      <c r="H801" s="223">
        <v>1</v>
      </c>
      <c r="I801" s="224"/>
      <c r="J801" s="225">
        <f>ROUND(I801*H801,2)</f>
        <v>0</v>
      </c>
      <c r="K801" s="226"/>
      <c r="L801" s="44"/>
      <c r="M801" s="277" t="s">
        <v>1</v>
      </c>
      <c r="N801" s="278" t="s">
        <v>38</v>
      </c>
      <c r="O801" s="279"/>
      <c r="P801" s="280">
        <f>O801*H801</f>
        <v>0</v>
      </c>
      <c r="Q801" s="280">
        <v>0</v>
      </c>
      <c r="R801" s="280">
        <f>Q801*H801</f>
        <v>0</v>
      </c>
      <c r="S801" s="280">
        <v>0</v>
      </c>
      <c r="T801" s="281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31" t="s">
        <v>154</v>
      </c>
      <c r="AT801" s="231" t="s">
        <v>150</v>
      </c>
      <c r="AU801" s="231" t="s">
        <v>83</v>
      </c>
      <c r="AY801" s="17" t="s">
        <v>147</v>
      </c>
      <c r="BE801" s="232">
        <f>IF(N801="základní",J801,0)</f>
        <v>0</v>
      </c>
      <c r="BF801" s="232">
        <f>IF(N801="snížená",J801,0)</f>
        <v>0</v>
      </c>
      <c r="BG801" s="232">
        <f>IF(N801="zákl. přenesená",J801,0)</f>
        <v>0</v>
      </c>
      <c r="BH801" s="232">
        <f>IF(N801="sníž. přenesená",J801,0)</f>
        <v>0</v>
      </c>
      <c r="BI801" s="232">
        <f>IF(N801="nulová",J801,0)</f>
        <v>0</v>
      </c>
      <c r="BJ801" s="17" t="s">
        <v>81</v>
      </c>
      <c r="BK801" s="232">
        <f>ROUND(I801*H801,2)</f>
        <v>0</v>
      </c>
      <c r="BL801" s="17" t="s">
        <v>154</v>
      </c>
      <c r="BM801" s="231" t="s">
        <v>926</v>
      </c>
    </row>
    <row r="802" s="2" customFormat="1" ht="6.96" customHeight="1">
      <c r="A802" s="38"/>
      <c r="B802" s="66"/>
      <c r="C802" s="67"/>
      <c r="D802" s="67"/>
      <c r="E802" s="67"/>
      <c r="F802" s="67"/>
      <c r="G802" s="67"/>
      <c r="H802" s="67"/>
      <c r="I802" s="67"/>
      <c r="J802" s="67"/>
      <c r="K802" s="67"/>
      <c r="L802" s="44"/>
      <c r="M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</row>
  </sheetData>
  <sheetProtection sheet="1" autoFilter="0" formatColumns="0" formatRows="0" objects="1" scenarios="1" spinCount="100000" saltValue="2UUF7qYM0mqVLgGLnpw58TMoJvl4yKlB7AiJFGNd0LJV2b/Dlt3p7TfuL4moSal1GcXAETdJP9Uwir4gZvE6cw==" hashValue="Jb3NnxbgeICoV7RgxY2+IsnFaiUCV5dqCDFiXcp2kUnE1igldy52pkJ4RQpszoe3wlraJzXibRKWWTdT536K+A==" algorithmName="SHA-512" password="CC35"/>
  <autoFilter ref="C143:K801"/>
  <mergeCells count="9">
    <mergeCell ref="E7:H7"/>
    <mergeCell ref="E9:H9"/>
    <mergeCell ref="E18:H18"/>
    <mergeCell ref="E27:H27"/>
    <mergeCell ref="E85:H85"/>
    <mergeCell ref="E87:H87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SPP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927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ROUND((SUM(BE119:BE179)),  2)</f>
        <v>0</v>
      </c>
      <c r="G33" s="38"/>
      <c r="H33" s="38"/>
      <c r="I33" s="155">
        <v>0.20999999999999999</v>
      </c>
      <c r="J33" s="154">
        <f>ROUND(((SUM(BE119:BE179))*I33),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ROUND((SUM(BF119:BF179)),  2)</f>
        <v>0</v>
      </c>
      <c r="G34" s="38"/>
      <c r="H34" s="38"/>
      <c r="I34" s="155">
        <v>0.12</v>
      </c>
      <c r="J34" s="154">
        <f>ROUND(((SUM(BF119:BF179))*I34),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SPP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02.1 - Pedagogické centrum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111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928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929</v>
      </c>
      <c r="E99" s="182"/>
      <c r="F99" s="182"/>
      <c r="G99" s="182"/>
      <c r="H99" s="182"/>
      <c r="I99" s="182"/>
      <c r="J99" s="183">
        <f>J172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132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SPP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02.1 - Pedagogické centrum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133</v>
      </c>
      <c r="D118" s="194" t="s">
        <v>58</v>
      </c>
      <c r="E118" s="194" t="s">
        <v>54</v>
      </c>
      <c r="F118" s="194" t="s">
        <v>55</v>
      </c>
      <c r="G118" s="194" t="s">
        <v>134</v>
      </c>
      <c r="H118" s="194" t="s">
        <v>135</v>
      </c>
      <c r="I118" s="194" t="s">
        <v>136</v>
      </c>
      <c r="J118" s="195" t="s">
        <v>101</v>
      </c>
      <c r="K118" s="196" t="s">
        <v>137</v>
      </c>
      <c r="L118" s="197"/>
      <c r="M118" s="100" t="s">
        <v>1</v>
      </c>
      <c r="N118" s="101" t="s">
        <v>37</v>
      </c>
      <c r="O118" s="101" t="s">
        <v>138</v>
      </c>
      <c r="P118" s="101" t="s">
        <v>139</v>
      </c>
      <c r="Q118" s="101" t="s">
        <v>140</v>
      </c>
      <c r="R118" s="101" t="s">
        <v>141</v>
      </c>
      <c r="S118" s="101" t="s">
        <v>142</v>
      </c>
      <c r="T118" s="102" t="s">
        <v>143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144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P120+P172</f>
        <v>0</v>
      </c>
      <c r="Q119" s="104"/>
      <c r="R119" s="200">
        <f>R120+R172</f>
        <v>0</v>
      </c>
      <c r="S119" s="104"/>
      <c r="T119" s="201">
        <f>T120+T172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103</v>
      </c>
      <c r="BK119" s="202">
        <f>BK120+BK172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328</v>
      </c>
      <c r="F120" s="206" t="s">
        <v>329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147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930</v>
      </c>
      <c r="F121" s="217" t="s">
        <v>931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SUM(P122:P171)</f>
        <v>0</v>
      </c>
      <c r="Q121" s="211"/>
      <c r="R121" s="212">
        <f>SUM(R122:R171)</f>
        <v>0</v>
      </c>
      <c r="S121" s="211"/>
      <c r="T121" s="213">
        <f>SUM(T122:T171)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147</v>
      </c>
      <c r="BK121" s="216">
        <f>SUM(BK122:BK171)</f>
        <v>0</v>
      </c>
    </row>
    <row r="122" s="2" customFormat="1" ht="24.15" customHeight="1">
      <c r="A122" s="38"/>
      <c r="B122" s="39"/>
      <c r="C122" s="219" t="s">
        <v>81</v>
      </c>
      <c r="D122" s="219" t="s">
        <v>150</v>
      </c>
      <c r="E122" s="220" t="s">
        <v>932</v>
      </c>
      <c r="F122" s="221" t="s">
        <v>933</v>
      </c>
      <c r="G122" s="222" t="s">
        <v>934</v>
      </c>
      <c r="H122" s="223">
        <v>2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198</v>
      </c>
      <c r="AT122" s="231" t="s">
        <v>150</v>
      </c>
      <c r="AU122" s="231" t="s">
        <v>83</v>
      </c>
      <c r="AY122" s="17" t="s">
        <v>147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198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219</v>
      </c>
      <c r="E123" s="267" t="s">
        <v>935</v>
      </c>
      <c r="F123" s="268" t="s">
        <v>936</v>
      </c>
      <c r="G123" s="269" t="s">
        <v>934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234</v>
      </c>
      <c r="AT123" s="231" t="s">
        <v>219</v>
      </c>
      <c r="AU123" s="231" t="s">
        <v>83</v>
      </c>
      <c r="AY123" s="17" t="s">
        <v>147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198</v>
      </c>
      <c r="BM123" s="231" t="s">
        <v>154</v>
      </c>
    </row>
    <row r="124" s="2" customFormat="1" ht="16.5" customHeight="1">
      <c r="A124" s="38"/>
      <c r="B124" s="39"/>
      <c r="C124" s="266" t="s">
        <v>148</v>
      </c>
      <c r="D124" s="266" t="s">
        <v>219</v>
      </c>
      <c r="E124" s="267" t="s">
        <v>937</v>
      </c>
      <c r="F124" s="268" t="s">
        <v>938</v>
      </c>
      <c r="G124" s="269" t="s">
        <v>934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234</v>
      </c>
      <c r="AT124" s="231" t="s">
        <v>219</v>
      </c>
      <c r="AU124" s="231" t="s">
        <v>83</v>
      </c>
      <c r="AY124" s="17" t="s">
        <v>147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198</v>
      </c>
      <c r="BM124" s="231" t="s">
        <v>166</v>
      </c>
    </row>
    <row r="125" s="2" customFormat="1" ht="24.15" customHeight="1">
      <c r="A125" s="38"/>
      <c r="B125" s="39"/>
      <c r="C125" s="219" t="s">
        <v>154</v>
      </c>
      <c r="D125" s="219" t="s">
        <v>150</v>
      </c>
      <c r="E125" s="220" t="s">
        <v>939</v>
      </c>
      <c r="F125" s="221" t="s">
        <v>940</v>
      </c>
      <c r="G125" s="222" t="s">
        <v>165</v>
      </c>
      <c r="H125" s="223">
        <v>20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198</v>
      </c>
      <c r="AT125" s="231" t="s">
        <v>150</v>
      </c>
      <c r="AU125" s="231" t="s">
        <v>83</v>
      </c>
      <c r="AY125" s="17" t="s">
        <v>147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198</v>
      </c>
      <c r="BM125" s="231" t="s">
        <v>171</v>
      </c>
    </row>
    <row r="126" s="2" customFormat="1" ht="16.5" customHeight="1">
      <c r="A126" s="38"/>
      <c r="B126" s="39"/>
      <c r="C126" s="266" t="s">
        <v>178</v>
      </c>
      <c r="D126" s="266" t="s">
        <v>219</v>
      </c>
      <c r="E126" s="267" t="s">
        <v>941</v>
      </c>
      <c r="F126" s="268" t="s">
        <v>942</v>
      </c>
      <c r="G126" s="269" t="s">
        <v>165</v>
      </c>
      <c r="H126" s="270">
        <v>20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234</v>
      </c>
      <c r="AT126" s="231" t="s">
        <v>219</v>
      </c>
      <c r="AU126" s="231" t="s">
        <v>83</v>
      </c>
      <c r="AY126" s="17" t="s">
        <v>147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198</v>
      </c>
      <c r="BM126" s="231" t="s">
        <v>181</v>
      </c>
    </row>
    <row r="127" s="2" customFormat="1" ht="24.15" customHeight="1">
      <c r="A127" s="38"/>
      <c r="B127" s="39"/>
      <c r="C127" s="219" t="s">
        <v>166</v>
      </c>
      <c r="D127" s="219" t="s">
        <v>150</v>
      </c>
      <c r="E127" s="220" t="s">
        <v>943</v>
      </c>
      <c r="F127" s="221" t="s">
        <v>944</v>
      </c>
      <c r="G127" s="222" t="s">
        <v>165</v>
      </c>
      <c r="H127" s="223">
        <v>280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198</v>
      </c>
      <c r="AT127" s="231" t="s">
        <v>150</v>
      </c>
      <c r="AU127" s="231" t="s">
        <v>83</v>
      </c>
      <c r="AY127" s="17" t="s">
        <v>147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198</v>
      </c>
      <c r="BM127" s="231" t="s">
        <v>8</v>
      </c>
    </row>
    <row r="128" s="2" customFormat="1" ht="16.5" customHeight="1">
      <c r="A128" s="38"/>
      <c r="B128" s="39"/>
      <c r="C128" s="266" t="s">
        <v>192</v>
      </c>
      <c r="D128" s="266" t="s">
        <v>219</v>
      </c>
      <c r="E128" s="267" t="s">
        <v>945</v>
      </c>
      <c r="F128" s="268" t="s">
        <v>946</v>
      </c>
      <c r="G128" s="269" t="s">
        <v>165</v>
      </c>
      <c r="H128" s="270">
        <v>280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234</v>
      </c>
      <c r="AT128" s="231" t="s">
        <v>219</v>
      </c>
      <c r="AU128" s="231" t="s">
        <v>83</v>
      </c>
      <c r="AY128" s="17" t="s">
        <v>147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198</v>
      </c>
      <c r="BM128" s="231" t="s">
        <v>195</v>
      </c>
    </row>
    <row r="129" s="2" customFormat="1" ht="24.15" customHeight="1">
      <c r="A129" s="38"/>
      <c r="B129" s="39"/>
      <c r="C129" s="219" t="s">
        <v>171</v>
      </c>
      <c r="D129" s="219" t="s">
        <v>150</v>
      </c>
      <c r="E129" s="220" t="s">
        <v>947</v>
      </c>
      <c r="F129" s="221" t="s">
        <v>948</v>
      </c>
      <c r="G129" s="222" t="s">
        <v>165</v>
      </c>
      <c r="H129" s="223">
        <v>450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198</v>
      </c>
      <c r="AT129" s="231" t="s">
        <v>150</v>
      </c>
      <c r="AU129" s="231" t="s">
        <v>83</v>
      </c>
      <c r="AY129" s="17" t="s">
        <v>147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198</v>
      </c>
      <c r="BM129" s="231" t="s">
        <v>198</v>
      </c>
    </row>
    <row r="130" s="2" customFormat="1" ht="16.5" customHeight="1">
      <c r="A130" s="38"/>
      <c r="B130" s="39"/>
      <c r="C130" s="266" t="s">
        <v>199</v>
      </c>
      <c r="D130" s="266" t="s">
        <v>219</v>
      </c>
      <c r="E130" s="267" t="s">
        <v>949</v>
      </c>
      <c r="F130" s="268" t="s">
        <v>950</v>
      </c>
      <c r="G130" s="269" t="s">
        <v>165</v>
      </c>
      <c r="H130" s="270">
        <v>450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234</v>
      </c>
      <c r="AT130" s="231" t="s">
        <v>219</v>
      </c>
      <c r="AU130" s="231" t="s">
        <v>83</v>
      </c>
      <c r="AY130" s="17" t="s">
        <v>147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198</v>
      </c>
      <c r="BM130" s="231" t="s">
        <v>202</v>
      </c>
    </row>
    <row r="131" s="2" customFormat="1" ht="24.15" customHeight="1">
      <c r="A131" s="38"/>
      <c r="B131" s="39"/>
      <c r="C131" s="219" t="s">
        <v>181</v>
      </c>
      <c r="D131" s="219" t="s">
        <v>150</v>
      </c>
      <c r="E131" s="220" t="s">
        <v>947</v>
      </c>
      <c r="F131" s="221" t="s">
        <v>948</v>
      </c>
      <c r="G131" s="222" t="s">
        <v>165</v>
      </c>
      <c r="H131" s="223">
        <v>90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198</v>
      </c>
      <c r="AT131" s="231" t="s">
        <v>150</v>
      </c>
      <c r="AU131" s="231" t="s">
        <v>83</v>
      </c>
      <c r="AY131" s="17" t="s">
        <v>147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198</v>
      </c>
      <c r="BM131" s="231" t="s">
        <v>205</v>
      </c>
    </row>
    <row r="132" s="2" customFormat="1" ht="16.5" customHeight="1">
      <c r="A132" s="38"/>
      <c r="B132" s="39"/>
      <c r="C132" s="266" t="s">
        <v>208</v>
      </c>
      <c r="D132" s="266" t="s">
        <v>219</v>
      </c>
      <c r="E132" s="267" t="s">
        <v>951</v>
      </c>
      <c r="F132" s="268" t="s">
        <v>952</v>
      </c>
      <c r="G132" s="269" t="s">
        <v>165</v>
      </c>
      <c r="H132" s="270">
        <v>90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234</v>
      </c>
      <c r="AT132" s="231" t="s">
        <v>219</v>
      </c>
      <c r="AU132" s="231" t="s">
        <v>83</v>
      </c>
      <c r="AY132" s="17" t="s">
        <v>147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198</v>
      </c>
      <c r="BM132" s="231" t="s">
        <v>212</v>
      </c>
    </row>
    <row r="133" s="2" customFormat="1" ht="24.15" customHeight="1">
      <c r="A133" s="38"/>
      <c r="B133" s="39"/>
      <c r="C133" s="219" t="s">
        <v>8</v>
      </c>
      <c r="D133" s="219" t="s">
        <v>150</v>
      </c>
      <c r="E133" s="220" t="s">
        <v>953</v>
      </c>
      <c r="F133" s="221" t="s">
        <v>944</v>
      </c>
      <c r="G133" s="222" t="s">
        <v>165</v>
      </c>
      <c r="H133" s="223">
        <v>220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198</v>
      </c>
      <c r="AT133" s="231" t="s">
        <v>150</v>
      </c>
      <c r="AU133" s="231" t="s">
        <v>83</v>
      </c>
      <c r="AY133" s="17" t="s">
        <v>147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198</v>
      </c>
      <c r="BM133" s="231" t="s">
        <v>217</v>
      </c>
    </row>
    <row r="134" s="2" customFormat="1" ht="16.5" customHeight="1">
      <c r="A134" s="38"/>
      <c r="B134" s="39"/>
      <c r="C134" s="266" t="s">
        <v>218</v>
      </c>
      <c r="D134" s="266" t="s">
        <v>219</v>
      </c>
      <c r="E134" s="267" t="s">
        <v>954</v>
      </c>
      <c r="F134" s="268" t="s">
        <v>955</v>
      </c>
      <c r="G134" s="269" t="s">
        <v>165</v>
      </c>
      <c r="H134" s="270">
        <v>220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234</v>
      </c>
      <c r="AT134" s="231" t="s">
        <v>219</v>
      </c>
      <c r="AU134" s="231" t="s">
        <v>83</v>
      </c>
      <c r="AY134" s="17" t="s">
        <v>147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198</v>
      </c>
      <c r="BM134" s="231" t="s">
        <v>222</v>
      </c>
    </row>
    <row r="135" s="2" customFormat="1" ht="21.75" customHeight="1">
      <c r="A135" s="38"/>
      <c r="B135" s="39"/>
      <c r="C135" s="219" t="s">
        <v>195</v>
      </c>
      <c r="D135" s="219" t="s">
        <v>150</v>
      </c>
      <c r="E135" s="220" t="s">
        <v>956</v>
      </c>
      <c r="F135" s="221" t="s">
        <v>957</v>
      </c>
      <c r="G135" s="222" t="s">
        <v>165</v>
      </c>
      <c r="H135" s="223">
        <v>600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198</v>
      </c>
      <c r="AT135" s="231" t="s">
        <v>150</v>
      </c>
      <c r="AU135" s="231" t="s">
        <v>83</v>
      </c>
      <c r="AY135" s="17" t="s">
        <v>147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198</v>
      </c>
      <c r="BM135" s="231" t="s">
        <v>225</v>
      </c>
    </row>
    <row r="136" s="2" customFormat="1" ht="16.5" customHeight="1">
      <c r="A136" s="38"/>
      <c r="B136" s="39"/>
      <c r="C136" s="266" t="s">
        <v>227</v>
      </c>
      <c r="D136" s="266" t="s">
        <v>219</v>
      </c>
      <c r="E136" s="267" t="s">
        <v>958</v>
      </c>
      <c r="F136" s="268" t="s">
        <v>959</v>
      </c>
      <c r="G136" s="269" t="s">
        <v>165</v>
      </c>
      <c r="H136" s="270">
        <v>600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234</v>
      </c>
      <c r="AT136" s="231" t="s">
        <v>219</v>
      </c>
      <c r="AU136" s="231" t="s">
        <v>83</v>
      </c>
      <c r="AY136" s="17" t="s">
        <v>147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198</v>
      </c>
      <c r="BM136" s="231" t="s">
        <v>230</v>
      </c>
    </row>
    <row r="137" s="2" customFormat="1" ht="24.15" customHeight="1">
      <c r="A137" s="38"/>
      <c r="B137" s="39"/>
      <c r="C137" s="219" t="s">
        <v>198</v>
      </c>
      <c r="D137" s="219" t="s">
        <v>150</v>
      </c>
      <c r="E137" s="220" t="s">
        <v>960</v>
      </c>
      <c r="F137" s="221" t="s">
        <v>961</v>
      </c>
      <c r="G137" s="222" t="s">
        <v>165</v>
      </c>
      <c r="H137" s="223">
        <v>20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198</v>
      </c>
      <c r="AT137" s="231" t="s">
        <v>150</v>
      </c>
      <c r="AU137" s="231" t="s">
        <v>83</v>
      </c>
      <c r="AY137" s="17" t="s">
        <v>147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198</v>
      </c>
      <c r="BM137" s="231" t="s">
        <v>234</v>
      </c>
    </row>
    <row r="138" s="2" customFormat="1" ht="16.5" customHeight="1">
      <c r="A138" s="38"/>
      <c r="B138" s="39"/>
      <c r="C138" s="266" t="s">
        <v>235</v>
      </c>
      <c r="D138" s="266" t="s">
        <v>219</v>
      </c>
      <c r="E138" s="267" t="s">
        <v>962</v>
      </c>
      <c r="F138" s="268" t="s">
        <v>963</v>
      </c>
      <c r="G138" s="269" t="s">
        <v>165</v>
      </c>
      <c r="H138" s="270">
        <v>20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234</v>
      </c>
      <c r="AT138" s="231" t="s">
        <v>219</v>
      </c>
      <c r="AU138" s="231" t="s">
        <v>83</v>
      </c>
      <c r="AY138" s="17" t="s">
        <v>147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198</v>
      </c>
      <c r="BM138" s="231" t="s">
        <v>238</v>
      </c>
    </row>
    <row r="139" s="2" customFormat="1" ht="24.15" customHeight="1">
      <c r="A139" s="38"/>
      <c r="B139" s="39"/>
      <c r="C139" s="219" t="s">
        <v>202</v>
      </c>
      <c r="D139" s="219" t="s">
        <v>150</v>
      </c>
      <c r="E139" s="220" t="s">
        <v>960</v>
      </c>
      <c r="F139" s="221" t="s">
        <v>961</v>
      </c>
      <c r="G139" s="222" t="s">
        <v>165</v>
      </c>
      <c r="H139" s="223">
        <v>15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198</v>
      </c>
      <c r="AT139" s="231" t="s">
        <v>150</v>
      </c>
      <c r="AU139" s="231" t="s">
        <v>83</v>
      </c>
      <c r="AY139" s="17" t="s">
        <v>147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198</v>
      </c>
      <c r="BM139" s="231" t="s">
        <v>243</v>
      </c>
    </row>
    <row r="140" s="2" customFormat="1" ht="16.5" customHeight="1">
      <c r="A140" s="38"/>
      <c r="B140" s="39"/>
      <c r="C140" s="266" t="s">
        <v>246</v>
      </c>
      <c r="D140" s="266" t="s">
        <v>219</v>
      </c>
      <c r="E140" s="267" t="s">
        <v>964</v>
      </c>
      <c r="F140" s="268" t="s">
        <v>965</v>
      </c>
      <c r="G140" s="269" t="s">
        <v>165</v>
      </c>
      <c r="H140" s="270">
        <v>15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234</v>
      </c>
      <c r="AT140" s="231" t="s">
        <v>219</v>
      </c>
      <c r="AU140" s="231" t="s">
        <v>83</v>
      </c>
      <c r="AY140" s="17" t="s">
        <v>147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198</v>
      </c>
      <c r="BM140" s="231" t="s">
        <v>249</v>
      </c>
    </row>
    <row r="141" s="2" customFormat="1" ht="24.15" customHeight="1">
      <c r="A141" s="38"/>
      <c r="B141" s="39"/>
      <c r="C141" s="219" t="s">
        <v>205</v>
      </c>
      <c r="D141" s="219" t="s">
        <v>150</v>
      </c>
      <c r="E141" s="220" t="s">
        <v>960</v>
      </c>
      <c r="F141" s="221" t="s">
        <v>961</v>
      </c>
      <c r="G141" s="222" t="s">
        <v>165</v>
      </c>
      <c r="H141" s="223">
        <v>30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198</v>
      </c>
      <c r="AT141" s="231" t="s">
        <v>150</v>
      </c>
      <c r="AU141" s="231" t="s">
        <v>83</v>
      </c>
      <c r="AY141" s="17" t="s">
        <v>147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198</v>
      </c>
      <c r="BM141" s="231" t="s">
        <v>256</v>
      </c>
    </row>
    <row r="142" s="2" customFormat="1" ht="16.5" customHeight="1">
      <c r="A142" s="38"/>
      <c r="B142" s="39"/>
      <c r="C142" s="266" t="s">
        <v>7</v>
      </c>
      <c r="D142" s="266" t="s">
        <v>219</v>
      </c>
      <c r="E142" s="267" t="s">
        <v>966</v>
      </c>
      <c r="F142" s="268" t="s">
        <v>967</v>
      </c>
      <c r="G142" s="269" t="s">
        <v>165</v>
      </c>
      <c r="H142" s="270">
        <v>30</v>
      </c>
      <c r="I142" s="271"/>
      <c r="J142" s="272">
        <f>ROUND(I142*H142,2)</f>
        <v>0</v>
      </c>
      <c r="K142" s="273"/>
      <c r="L142" s="274"/>
      <c r="M142" s="275" t="s">
        <v>1</v>
      </c>
      <c r="N142" s="276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234</v>
      </c>
      <c r="AT142" s="231" t="s">
        <v>219</v>
      </c>
      <c r="AU142" s="231" t="s">
        <v>83</v>
      </c>
      <c r="AY142" s="17" t="s">
        <v>147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198</v>
      </c>
      <c r="BM142" s="231" t="s">
        <v>259</v>
      </c>
    </row>
    <row r="143" s="2" customFormat="1" ht="16.5" customHeight="1">
      <c r="A143" s="38"/>
      <c r="B143" s="39"/>
      <c r="C143" s="266" t="s">
        <v>212</v>
      </c>
      <c r="D143" s="266" t="s">
        <v>219</v>
      </c>
      <c r="E143" s="267" t="s">
        <v>968</v>
      </c>
      <c r="F143" s="268" t="s">
        <v>969</v>
      </c>
      <c r="G143" s="269" t="s">
        <v>970</v>
      </c>
      <c r="H143" s="270">
        <v>1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234</v>
      </c>
      <c r="AT143" s="231" t="s">
        <v>219</v>
      </c>
      <c r="AU143" s="231" t="s">
        <v>83</v>
      </c>
      <c r="AY143" s="17" t="s">
        <v>147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198</v>
      </c>
      <c r="BM143" s="231" t="s">
        <v>262</v>
      </c>
    </row>
    <row r="144" s="2" customFormat="1" ht="16.5" customHeight="1">
      <c r="A144" s="38"/>
      <c r="B144" s="39"/>
      <c r="C144" s="219" t="s">
        <v>265</v>
      </c>
      <c r="D144" s="219" t="s">
        <v>150</v>
      </c>
      <c r="E144" s="220" t="s">
        <v>971</v>
      </c>
      <c r="F144" s="221" t="s">
        <v>972</v>
      </c>
      <c r="G144" s="222" t="s">
        <v>216</v>
      </c>
      <c r="H144" s="223">
        <v>4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198</v>
      </c>
      <c r="AT144" s="231" t="s">
        <v>150</v>
      </c>
      <c r="AU144" s="231" t="s">
        <v>83</v>
      </c>
      <c r="AY144" s="17" t="s">
        <v>147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198</v>
      </c>
      <c r="BM144" s="231" t="s">
        <v>268</v>
      </c>
    </row>
    <row r="145" s="2" customFormat="1" ht="16.5" customHeight="1">
      <c r="A145" s="38"/>
      <c r="B145" s="39"/>
      <c r="C145" s="266" t="s">
        <v>217</v>
      </c>
      <c r="D145" s="266" t="s">
        <v>219</v>
      </c>
      <c r="E145" s="267" t="s">
        <v>973</v>
      </c>
      <c r="F145" s="268" t="s">
        <v>974</v>
      </c>
      <c r="G145" s="269" t="s">
        <v>216</v>
      </c>
      <c r="H145" s="270">
        <v>4</v>
      </c>
      <c r="I145" s="271"/>
      <c r="J145" s="272">
        <f>ROUND(I145*H145,2)</f>
        <v>0</v>
      </c>
      <c r="K145" s="273"/>
      <c r="L145" s="274"/>
      <c r="M145" s="275" t="s">
        <v>1</v>
      </c>
      <c r="N145" s="276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234</v>
      </c>
      <c r="AT145" s="231" t="s">
        <v>219</v>
      </c>
      <c r="AU145" s="231" t="s">
        <v>83</v>
      </c>
      <c r="AY145" s="17" t="s">
        <v>147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198</v>
      </c>
      <c r="BM145" s="231" t="s">
        <v>272</v>
      </c>
    </row>
    <row r="146" s="2" customFormat="1" ht="16.5" customHeight="1">
      <c r="A146" s="38"/>
      <c r="B146" s="39"/>
      <c r="C146" s="266" t="s">
        <v>274</v>
      </c>
      <c r="D146" s="266" t="s">
        <v>219</v>
      </c>
      <c r="E146" s="267" t="s">
        <v>975</v>
      </c>
      <c r="F146" s="268" t="s">
        <v>976</v>
      </c>
      <c r="G146" s="269" t="s">
        <v>216</v>
      </c>
      <c r="H146" s="270">
        <v>15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234</v>
      </c>
      <c r="AT146" s="231" t="s">
        <v>219</v>
      </c>
      <c r="AU146" s="231" t="s">
        <v>83</v>
      </c>
      <c r="AY146" s="17" t="s">
        <v>147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198</v>
      </c>
      <c r="BM146" s="231" t="s">
        <v>277</v>
      </c>
    </row>
    <row r="147" s="2" customFormat="1" ht="24.15" customHeight="1">
      <c r="A147" s="38"/>
      <c r="B147" s="39"/>
      <c r="C147" s="219" t="s">
        <v>222</v>
      </c>
      <c r="D147" s="219" t="s">
        <v>150</v>
      </c>
      <c r="E147" s="220" t="s">
        <v>977</v>
      </c>
      <c r="F147" s="221" t="s">
        <v>978</v>
      </c>
      <c r="G147" s="222" t="s">
        <v>165</v>
      </c>
      <c r="H147" s="223">
        <v>30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198</v>
      </c>
      <c r="AT147" s="231" t="s">
        <v>150</v>
      </c>
      <c r="AU147" s="231" t="s">
        <v>83</v>
      </c>
      <c r="AY147" s="17" t="s">
        <v>147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198</v>
      </c>
      <c r="BM147" s="231" t="s">
        <v>281</v>
      </c>
    </row>
    <row r="148" s="2" customFormat="1" ht="21.75" customHeight="1">
      <c r="A148" s="38"/>
      <c r="B148" s="39"/>
      <c r="C148" s="266" t="s">
        <v>283</v>
      </c>
      <c r="D148" s="266" t="s">
        <v>219</v>
      </c>
      <c r="E148" s="267" t="s">
        <v>979</v>
      </c>
      <c r="F148" s="268" t="s">
        <v>980</v>
      </c>
      <c r="G148" s="269" t="s">
        <v>165</v>
      </c>
      <c r="H148" s="270">
        <v>30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234</v>
      </c>
      <c r="AT148" s="231" t="s">
        <v>219</v>
      </c>
      <c r="AU148" s="231" t="s">
        <v>83</v>
      </c>
      <c r="AY148" s="17" t="s">
        <v>147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198</v>
      </c>
      <c r="BM148" s="231" t="s">
        <v>286</v>
      </c>
    </row>
    <row r="149" s="2" customFormat="1" ht="16.5" customHeight="1">
      <c r="A149" s="38"/>
      <c r="B149" s="39"/>
      <c r="C149" s="266" t="s">
        <v>225</v>
      </c>
      <c r="D149" s="266" t="s">
        <v>219</v>
      </c>
      <c r="E149" s="267" t="s">
        <v>981</v>
      </c>
      <c r="F149" s="268" t="s">
        <v>982</v>
      </c>
      <c r="G149" s="269" t="s">
        <v>934</v>
      </c>
      <c r="H149" s="270">
        <v>5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234</v>
      </c>
      <c r="AT149" s="231" t="s">
        <v>219</v>
      </c>
      <c r="AU149" s="231" t="s">
        <v>83</v>
      </c>
      <c r="AY149" s="17" t="s">
        <v>147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198</v>
      </c>
      <c r="BM149" s="231" t="s">
        <v>291</v>
      </c>
    </row>
    <row r="150" s="2" customFormat="1" ht="16.5" customHeight="1">
      <c r="A150" s="38"/>
      <c r="B150" s="39"/>
      <c r="C150" s="266" t="s">
        <v>293</v>
      </c>
      <c r="D150" s="266" t="s">
        <v>219</v>
      </c>
      <c r="E150" s="267" t="s">
        <v>983</v>
      </c>
      <c r="F150" s="268" t="s">
        <v>984</v>
      </c>
      <c r="G150" s="269" t="s">
        <v>934</v>
      </c>
      <c r="H150" s="270">
        <v>2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234</v>
      </c>
      <c r="AT150" s="231" t="s">
        <v>219</v>
      </c>
      <c r="AU150" s="231" t="s">
        <v>83</v>
      </c>
      <c r="AY150" s="17" t="s">
        <v>147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198</v>
      </c>
      <c r="BM150" s="231" t="s">
        <v>297</v>
      </c>
    </row>
    <row r="151" s="2" customFormat="1" ht="16.5" customHeight="1">
      <c r="A151" s="38"/>
      <c r="B151" s="39"/>
      <c r="C151" s="266" t="s">
        <v>230</v>
      </c>
      <c r="D151" s="266" t="s">
        <v>219</v>
      </c>
      <c r="E151" s="267" t="s">
        <v>985</v>
      </c>
      <c r="F151" s="268" t="s">
        <v>986</v>
      </c>
      <c r="G151" s="269" t="s">
        <v>934</v>
      </c>
      <c r="H151" s="270">
        <v>1</v>
      </c>
      <c r="I151" s="271"/>
      <c r="J151" s="272">
        <f>ROUND(I151*H151,2)</f>
        <v>0</v>
      </c>
      <c r="K151" s="273"/>
      <c r="L151" s="274"/>
      <c r="M151" s="275" t="s">
        <v>1</v>
      </c>
      <c r="N151" s="276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234</v>
      </c>
      <c r="AT151" s="231" t="s">
        <v>219</v>
      </c>
      <c r="AU151" s="231" t="s">
        <v>83</v>
      </c>
      <c r="AY151" s="17" t="s">
        <v>147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198</v>
      </c>
      <c r="BM151" s="231" t="s">
        <v>303</v>
      </c>
    </row>
    <row r="152" s="2" customFormat="1" ht="16.5" customHeight="1">
      <c r="A152" s="38"/>
      <c r="B152" s="39"/>
      <c r="C152" s="266" t="s">
        <v>304</v>
      </c>
      <c r="D152" s="266" t="s">
        <v>219</v>
      </c>
      <c r="E152" s="267" t="s">
        <v>987</v>
      </c>
      <c r="F152" s="268" t="s">
        <v>988</v>
      </c>
      <c r="G152" s="269" t="s">
        <v>934</v>
      </c>
      <c r="H152" s="270">
        <v>2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234</v>
      </c>
      <c r="AT152" s="231" t="s">
        <v>219</v>
      </c>
      <c r="AU152" s="231" t="s">
        <v>83</v>
      </c>
      <c r="AY152" s="17" t="s">
        <v>147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198</v>
      </c>
      <c r="BM152" s="231" t="s">
        <v>307</v>
      </c>
    </row>
    <row r="153" s="2" customFormat="1" ht="24.15" customHeight="1">
      <c r="A153" s="38"/>
      <c r="B153" s="39"/>
      <c r="C153" s="219" t="s">
        <v>234</v>
      </c>
      <c r="D153" s="219" t="s">
        <v>150</v>
      </c>
      <c r="E153" s="220" t="s">
        <v>989</v>
      </c>
      <c r="F153" s="221" t="s">
        <v>990</v>
      </c>
      <c r="G153" s="222" t="s">
        <v>216</v>
      </c>
      <c r="H153" s="223">
        <v>30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198</v>
      </c>
      <c r="AT153" s="231" t="s">
        <v>150</v>
      </c>
      <c r="AU153" s="231" t="s">
        <v>83</v>
      </c>
      <c r="AY153" s="17" t="s">
        <v>147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198</v>
      </c>
      <c r="BM153" s="231" t="s">
        <v>310</v>
      </c>
    </row>
    <row r="154" s="2" customFormat="1" ht="16.5" customHeight="1">
      <c r="A154" s="38"/>
      <c r="B154" s="39"/>
      <c r="C154" s="266" t="s">
        <v>311</v>
      </c>
      <c r="D154" s="266" t="s">
        <v>219</v>
      </c>
      <c r="E154" s="267" t="s">
        <v>991</v>
      </c>
      <c r="F154" s="268" t="s">
        <v>992</v>
      </c>
      <c r="G154" s="269" t="s">
        <v>216</v>
      </c>
      <c r="H154" s="270">
        <v>30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234</v>
      </c>
      <c r="AT154" s="231" t="s">
        <v>219</v>
      </c>
      <c r="AU154" s="231" t="s">
        <v>83</v>
      </c>
      <c r="AY154" s="17" t="s">
        <v>147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198</v>
      </c>
      <c r="BM154" s="231" t="s">
        <v>314</v>
      </c>
    </row>
    <row r="155" s="2" customFormat="1" ht="16.5" customHeight="1">
      <c r="A155" s="38"/>
      <c r="B155" s="39"/>
      <c r="C155" s="219" t="s">
        <v>238</v>
      </c>
      <c r="D155" s="219" t="s">
        <v>150</v>
      </c>
      <c r="E155" s="220" t="s">
        <v>993</v>
      </c>
      <c r="F155" s="221" t="s">
        <v>994</v>
      </c>
      <c r="G155" s="222" t="s">
        <v>216</v>
      </c>
      <c r="H155" s="223">
        <v>6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198</v>
      </c>
      <c r="AT155" s="231" t="s">
        <v>150</v>
      </c>
      <c r="AU155" s="231" t="s">
        <v>83</v>
      </c>
      <c r="AY155" s="17" t="s">
        <v>147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198</v>
      </c>
      <c r="BM155" s="231" t="s">
        <v>318</v>
      </c>
    </row>
    <row r="156" s="2" customFormat="1" ht="16.5" customHeight="1">
      <c r="A156" s="38"/>
      <c r="B156" s="39"/>
      <c r="C156" s="266" t="s">
        <v>319</v>
      </c>
      <c r="D156" s="266" t="s">
        <v>219</v>
      </c>
      <c r="E156" s="267" t="s">
        <v>995</v>
      </c>
      <c r="F156" s="268" t="s">
        <v>996</v>
      </c>
      <c r="G156" s="269" t="s">
        <v>934</v>
      </c>
      <c r="H156" s="270">
        <v>6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234</v>
      </c>
      <c r="AT156" s="231" t="s">
        <v>219</v>
      </c>
      <c r="AU156" s="231" t="s">
        <v>83</v>
      </c>
      <c r="AY156" s="17" t="s">
        <v>147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198</v>
      </c>
      <c r="BM156" s="231" t="s">
        <v>322</v>
      </c>
    </row>
    <row r="157" s="2" customFormat="1" ht="16.5" customHeight="1">
      <c r="A157" s="38"/>
      <c r="B157" s="39"/>
      <c r="C157" s="219" t="s">
        <v>243</v>
      </c>
      <c r="D157" s="219" t="s">
        <v>150</v>
      </c>
      <c r="E157" s="220" t="s">
        <v>997</v>
      </c>
      <c r="F157" s="221" t="s">
        <v>998</v>
      </c>
      <c r="G157" s="222" t="s">
        <v>216</v>
      </c>
      <c r="H157" s="223">
        <v>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198</v>
      </c>
      <c r="AT157" s="231" t="s">
        <v>150</v>
      </c>
      <c r="AU157" s="231" t="s">
        <v>83</v>
      </c>
      <c r="AY157" s="17" t="s">
        <v>147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198</v>
      </c>
      <c r="BM157" s="231" t="s">
        <v>327</v>
      </c>
    </row>
    <row r="158" s="2" customFormat="1" ht="16.5" customHeight="1">
      <c r="A158" s="38"/>
      <c r="B158" s="39"/>
      <c r="C158" s="266" t="s">
        <v>332</v>
      </c>
      <c r="D158" s="266" t="s">
        <v>219</v>
      </c>
      <c r="E158" s="267" t="s">
        <v>999</v>
      </c>
      <c r="F158" s="268" t="s">
        <v>1000</v>
      </c>
      <c r="G158" s="269" t="s">
        <v>934</v>
      </c>
      <c r="H158" s="270">
        <v>2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234</v>
      </c>
      <c r="AT158" s="231" t="s">
        <v>219</v>
      </c>
      <c r="AU158" s="231" t="s">
        <v>83</v>
      </c>
      <c r="AY158" s="17" t="s">
        <v>147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198</v>
      </c>
      <c r="BM158" s="231" t="s">
        <v>335</v>
      </c>
    </row>
    <row r="159" s="2" customFormat="1" ht="16.5" customHeight="1">
      <c r="A159" s="38"/>
      <c r="B159" s="39"/>
      <c r="C159" s="219" t="s">
        <v>249</v>
      </c>
      <c r="D159" s="219" t="s">
        <v>150</v>
      </c>
      <c r="E159" s="220" t="s">
        <v>1001</v>
      </c>
      <c r="F159" s="221" t="s">
        <v>1002</v>
      </c>
      <c r="G159" s="222" t="s">
        <v>934</v>
      </c>
      <c r="H159" s="223">
        <v>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198</v>
      </c>
      <c r="AT159" s="231" t="s">
        <v>150</v>
      </c>
      <c r="AU159" s="231" t="s">
        <v>83</v>
      </c>
      <c r="AY159" s="17" t="s">
        <v>147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198</v>
      </c>
      <c r="BM159" s="231" t="s">
        <v>340</v>
      </c>
    </row>
    <row r="160" s="2" customFormat="1" ht="16.5" customHeight="1">
      <c r="A160" s="38"/>
      <c r="B160" s="39"/>
      <c r="C160" s="266" t="s">
        <v>343</v>
      </c>
      <c r="D160" s="266" t="s">
        <v>219</v>
      </c>
      <c r="E160" s="267" t="s">
        <v>1003</v>
      </c>
      <c r="F160" s="268" t="s">
        <v>1004</v>
      </c>
      <c r="G160" s="269" t="s">
        <v>934</v>
      </c>
      <c r="H160" s="270">
        <v>1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234</v>
      </c>
      <c r="AT160" s="231" t="s">
        <v>219</v>
      </c>
      <c r="AU160" s="231" t="s">
        <v>83</v>
      </c>
      <c r="AY160" s="17" t="s">
        <v>147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198</v>
      </c>
      <c r="BM160" s="231" t="s">
        <v>346</v>
      </c>
    </row>
    <row r="161" s="2" customFormat="1" ht="16.5" customHeight="1">
      <c r="A161" s="38"/>
      <c r="B161" s="39"/>
      <c r="C161" s="219" t="s">
        <v>256</v>
      </c>
      <c r="D161" s="219" t="s">
        <v>150</v>
      </c>
      <c r="E161" s="220" t="s">
        <v>1005</v>
      </c>
      <c r="F161" s="221" t="s">
        <v>1006</v>
      </c>
      <c r="G161" s="222" t="s">
        <v>934</v>
      </c>
      <c r="H161" s="223">
        <v>30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198</v>
      </c>
      <c r="AT161" s="231" t="s">
        <v>150</v>
      </c>
      <c r="AU161" s="231" t="s">
        <v>83</v>
      </c>
      <c r="AY161" s="17" t="s">
        <v>147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198</v>
      </c>
      <c r="BM161" s="231" t="s">
        <v>349</v>
      </c>
    </row>
    <row r="162" s="2" customFormat="1" ht="16.5" customHeight="1">
      <c r="A162" s="38"/>
      <c r="B162" s="39"/>
      <c r="C162" s="266" t="s">
        <v>351</v>
      </c>
      <c r="D162" s="266" t="s">
        <v>219</v>
      </c>
      <c r="E162" s="267" t="s">
        <v>1007</v>
      </c>
      <c r="F162" s="268" t="s">
        <v>1008</v>
      </c>
      <c r="G162" s="269" t="s">
        <v>934</v>
      </c>
      <c r="H162" s="270">
        <v>12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234</v>
      </c>
      <c r="AT162" s="231" t="s">
        <v>219</v>
      </c>
      <c r="AU162" s="231" t="s">
        <v>83</v>
      </c>
      <c r="AY162" s="17" t="s">
        <v>147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198</v>
      </c>
      <c r="BM162" s="231" t="s">
        <v>354</v>
      </c>
    </row>
    <row r="163" s="2" customFormat="1" ht="16.5" customHeight="1">
      <c r="A163" s="38"/>
      <c r="B163" s="39"/>
      <c r="C163" s="266" t="s">
        <v>259</v>
      </c>
      <c r="D163" s="266" t="s">
        <v>219</v>
      </c>
      <c r="E163" s="267" t="s">
        <v>1009</v>
      </c>
      <c r="F163" s="268" t="s">
        <v>1010</v>
      </c>
      <c r="G163" s="269" t="s">
        <v>934</v>
      </c>
      <c r="H163" s="270">
        <v>2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234</v>
      </c>
      <c r="AT163" s="231" t="s">
        <v>219</v>
      </c>
      <c r="AU163" s="231" t="s">
        <v>83</v>
      </c>
      <c r="AY163" s="17" t="s">
        <v>147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198</v>
      </c>
      <c r="BM163" s="231" t="s">
        <v>358</v>
      </c>
    </row>
    <row r="164" s="2" customFormat="1" ht="16.5" customHeight="1">
      <c r="A164" s="38"/>
      <c r="B164" s="39"/>
      <c r="C164" s="266" t="s">
        <v>361</v>
      </c>
      <c r="D164" s="266" t="s">
        <v>219</v>
      </c>
      <c r="E164" s="267" t="s">
        <v>1011</v>
      </c>
      <c r="F164" s="268" t="s">
        <v>1012</v>
      </c>
      <c r="G164" s="269" t="s">
        <v>934</v>
      </c>
      <c r="H164" s="270">
        <v>11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234</v>
      </c>
      <c r="AT164" s="231" t="s">
        <v>219</v>
      </c>
      <c r="AU164" s="231" t="s">
        <v>83</v>
      </c>
      <c r="AY164" s="17" t="s">
        <v>147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198</v>
      </c>
      <c r="BM164" s="231" t="s">
        <v>364</v>
      </c>
    </row>
    <row r="165" s="2" customFormat="1" ht="16.5" customHeight="1">
      <c r="A165" s="38"/>
      <c r="B165" s="39"/>
      <c r="C165" s="266" t="s">
        <v>262</v>
      </c>
      <c r="D165" s="266" t="s">
        <v>219</v>
      </c>
      <c r="E165" s="267" t="s">
        <v>1013</v>
      </c>
      <c r="F165" s="268" t="s">
        <v>1014</v>
      </c>
      <c r="G165" s="269" t="s">
        <v>934</v>
      </c>
      <c r="H165" s="270">
        <v>5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234</v>
      </c>
      <c r="AT165" s="231" t="s">
        <v>219</v>
      </c>
      <c r="AU165" s="231" t="s">
        <v>83</v>
      </c>
      <c r="AY165" s="17" t="s">
        <v>147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198</v>
      </c>
      <c r="BM165" s="231" t="s">
        <v>368</v>
      </c>
    </row>
    <row r="166" s="2" customFormat="1" ht="24.15" customHeight="1">
      <c r="A166" s="38"/>
      <c r="B166" s="39"/>
      <c r="C166" s="219" t="s">
        <v>369</v>
      </c>
      <c r="D166" s="219" t="s">
        <v>150</v>
      </c>
      <c r="E166" s="220" t="s">
        <v>1015</v>
      </c>
      <c r="F166" s="221" t="s">
        <v>1016</v>
      </c>
      <c r="G166" s="222" t="s">
        <v>216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198</v>
      </c>
      <c r="AT166" s="231" t="s">
        <v>150</v>
      </c>
      <c r="AU166" s="231" t="s">
        <v>83</v>
      </c>
      <c r="AY166" s="17" t="s">
        <v>147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198</v>
      </c>
      <c r="BM166" s="231" t="s">
        <v>372</v>
      </c>
    </row>
    <row r="167" s="2" customFormat="1" ht="16.5" customHeight="1">
      <c r="A167" s="38"/>
      <c r="B167" s="39"/>
      <c r="C167" s="266" t="s">
        <v>268</v>
      </c>
      <c r="D167" s="266" t="s">
        <v>219</v>
      </c>
      <c r="E167" s="267" t="s">
        <v>1017</v>
      </c>
      <c r="F167" s="268" t="s">
        <v>1018</v>
      </c>
      <c r="G167" s="269" t="s">
        <v>216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234</v>
      </c>
      <c r="AT167" s="231" t="s">
        <v>219</v>
      </c>
      <c r="AU167" s="231" t="s">
        <v>83</v>
      </c>
      <c r="AY167" s="17" t="s">
        <v>147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198</v>
      </c>
      <c r="BM167" s="231" t="s">
        <v>375</v>
      </c>
    </row>
    <row r="168" s="2" customFormat="1" ht="16.5" customHeight="1">
      <c r="A168" s="38"/>
      <c r="B168" s="39"/>
      <c r="C168" s="219" t="s">
        <v>377</v>
      </c>
      <c r="D168" s="219" t="s">
        <v>150</v>
      </c>
      <c r="E168" s="220" t="s">
        <v>1019</v>
      </c>
      <c r="F168" s="221" t="s">
        <v>1020</v>
      </c>
      <c r="G168" s="222" t="s">
        <v>216</v>
      </c>
      <c r="H168" s="223">
        <v>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198</v>
      </c>
      <c r="AT168" s="231" t="s">
        <v>150</v>
      </c>
      <c r="AU168" s="231" t="s">
        <v>83</v>
      </c>
      <c r="AY168" s="17" t="s">
        <v>147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198</v>
      </c>
      <c r="BM168" s="231" t="s">
        <v>380</v>
      </c>
    </row>
    <row r="169" s="2" customFormat="1" ht="16.5" customHeight="1">
      <c r="A169" s="38"/>
      <c r="B169" s="39"/>
      <c r="C169" s="266" t="s">
        <v>272</v>
      </c>
      <c r="D169" s="266" t="s">
        <v>219</v>
      </c>
      <c r="E169" s="267" t="s">
        <v>1021</v>
      </c>
      <c r="F169" s="268" t="s">
        <v>1022</v>
      </c>
      <c r="G169" s="269" t="s">
        <v>216</v>
      </c>
      <c r="H169" s="270">
        <v>1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234</v>
      </c>
      <c r="AT169" s="231" t="s">
        <v>219</v>
      </c>
      <c r="AU169" s="231" t="s">
        <v>83</v>
      </c>
      <c r="AY169" s="17" t="s">
        <v>147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198</v>
      </c>
      <c r="BM169" s="231" t="s">
        <v>383</v>
      </c>
    </row>
    <row r="170" s="2" customFormat="1" ht="16.5" customHeight="1">
      <c r="A170" s="38"/>
      <c r="B170" s="39"/>
      <c r="C170" s="219" t="s">
        <v>386</v>
      </c>
      <c r="D170" s="219" t="s">
        <v>150</v>
      </c>
      <c r="E170" s="220" t="s">
        <v>1023</v>
      </c>
      <c r="F170" s="221" t="s">
        <v>1024</v>
      </c>
      <c r="G170" s="222" t="s">
        <v>216</v>
      </c>
      <c r="H170" s="223">
        <v>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198</v>
      </c>
      <c r="AT170" s="231" t="s">
        <v>150</v>
      </c>
      <c r="AU170" s="231" t="s">
        <v>83</v>
      </c>
      <c r="AY170" s="17" t="s">
        <v>147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198</v>
      </c>
      <c r="BM170" s="231" t="s">
        <v>389</v>
      </c>
    </row>
    <row r="171" s="2" customFormat="1" ht="16.5" customHeight="1">
      <c r="A171" s="38"/>
      <c r="B171" s="39"/>
      <c r="C171" s="266" t="s">
        <v>277</v>
      </c>
      <c r="D171" s="266" t="s">
        <v>219</v>
      </c>
      <c r="E171" s="267" t="s">
        <v>1025</v>
      </c>
      <c r="F171" s="268" t="s">
        <v>1026</v>
      </c>
      <c r="G171" s="269" t="s">
        <v>216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234</v>
      </c>
      <c r="AT171" s="231" t="s">
        <v>219</v>
      </c>
      <c r="AU171" s="231" t="s">
        <v>83</v>
      </c>
      <c r="AY171" s="17" t="s">
        <v>147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198</v>
      </c>
      <c r="BM171" s="231" t="s">
        <v>394</v>
      </c>
    </row>
    <row r="172" s="12" customFormat="1" ht="25.92" customHeight="1">
      <c r="A172" s="12"/>
      <c r="B172" s="203"/>
      <c r="C172" s="204"/>
      <c r="D172" s="205" t="s">
        <v>72</v>
      </c>
      <c r="E172" s="206" t="s">
        <v>1027</v>
      </c>
      <c r="F172" s="206" t="s">
        <v>1028</v>
      </c>
      <c r="G172" s="204"/>
      <c r="H172" s="204"/>
      <c r="I172" s="207"/>
      <c r="J172" s="20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154</v>
      </c>
      <c r="AT172" s="215" t="s">
        <v>72</v>
      </c>
      <c r="AU172" s="215" t="s">
        <v>73</v>
      </c>
      <c r="AY172" s="214" t="s">
        <v>147</v>
      </c>
      <c r="BK172" s="216">
        <f>SUM(BK173:BK179)</f>
        <v>0</v>
      </c>
    </row>
    <row r="173" s="2" customFormat="1" ht="16.5" customHeight="1">
      <c r="A173" s="38"/>
      <c r="B173" s="39"/>
      <c r="C173" s="219" t="s">
        <v>396</v>
      </c>
      <c r="D173" s="219" t="s">
        <v>150</v>
      </c>
      <c r="E173" s="220" t="s">
        <v>1029</v>
      </c>
      <c r="F173" s="221" t="s">
        <v>1030</v>
      </c>
      <c r="G173" s="222" t="s">
        <v>970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1031</v>
      </c>
      <c r="AT173" s="231" t="s">
        <v>150</v>
      </c>
      <c r="AU173" s="231" t="s">
        <v>81</v>
      </c>
      <c r="AY173" s="17" t="s">
        <v>147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1031</v>
      </c>
      <c r="BM173" s="231" t="s">
        <v>399</v>
      </c>
    </row>
    <row r="174" s="2" customFormat="1" ht="16.5" customHeight="1">
      <c r="A174" s="38"/>
      <c r="B174" s="39"/>
      <c r="C174" s="219" t="s">
        <v>281</v>
      </c>
      <c r="D174" s="219" t="s">
        <v>150</v>
      </c>
      <c r="E174" s="220" t="s">
        <v>1032</v>
      </c>
      <c r="F174" s="221" t="s">
        <v>1033</v>
      </c>
      <c r="G174" s="222" t="s">
        <v>970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1031</v>
      </c>
      <c r="AT174" s="231" t="s">
        <v>150</v>
      </c>
      <c r="AU174" s="231" t="s">
        <v>81</v>
      </c>
      <c r="AY174" s="17" t="s">
        <v>147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1031</v>
      </c>
      <c r="BM174" s="231" t="s">
        <v>402</v>
      </c>
    </row>
    <row r="175" s="2" customFormat="1" ht="16.5" customHeight="1">
      <c r="A175" s="38"/>
      <c r="B175" s="39"/>
      <c r="C175" s="219" t="s">
        <v>403</v>
      </c>
      <c r="D175" s="219" t="s">
        <v>150</v>
      </c>
      <c r="E175" s="220" t="s">
        <v>1034</v>
      </c>
      <c r="F175" s="221" t="s">
        <v>1035</v>
      </c>
      <c r="G175" s="222" t="s">
        <v>970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1031</v>
      </c>
      <c r="AT175" s="231" t="s">
        <v>150</v>
      </c>
      <c r="AU175" s="231" t="s">
        <v>81</v>
      </c>
      <c r="AY175" s="17" t="s">
        <v>147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1031</v>
      </c>
      <c r="BM175" s="231" t="s">
        <v>406</v>
      </c>
    </row>
    <row r="176" s="2" customFormat="1" ht="21.75" customHeight="1">
      <c r="A176" s="38"/>
      <c r="B176" s="39"/>
      <c r="C176" s="219" t="s">
        <v>286</v>
      </c>
      <c r="D176" s="219" t="s">
        <v>150</v>
      </c>
      <c r="E176" s="220" t="s">
        <v>1036</v>
      </c>
      <c r="F176" s="221" t="s">
        <v>1037</v>
      </c>
      <c r="G176" s="222" t="s">
        <v>970</v>
      </c>
      <c r="H176" s="223">
        <v>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1031</v>
      </c>
      <c r="AT176" s="231" t="s">
        <v>150</v>
      </c>
      <c r="AU176" s="231" t="s">
        <v>81</v>
      </c>
      <c r="AY176" s="17" t="s">
        <v>147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1031</v>
      </c>
      <c r="BM176" s="231" t="s">
        <v>412</v>
      </c>
    </row>
    <row r="177" s="2" customFormat="1" ht="16.5" customHeight="1">
      <c r="A177" s="38"/>
      <c r="B177" s="39"/>
      <c r="C177" s="219" t="s">
        <v>413</v>
      </c>
      <c r="D177" s="219" t="s">
        <v>150</v>
      </c>
      <c r="E177" s="220" t="s">
        <v>1038</v>
      </c>
      <c r="F177" s="221" t="s">
        <v>1039</v>
      </c>
      <c r="G177" s="222" t="s">
        <v>970</v>
      </c>
      <c r="H177" s="223">
        <v>1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1031</v>
      </c>
      <c r="AT177" s="231" t="s">
        <v>150</v>
      </c>
      <c r="AU177" s="231" t="s">
        <v>81</v>
      </c>
      <c r="AY177" s="17" t="s">
        <v>147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1031</v>
      </c>
      <c r="BM177" s="231" t="s">
        <v>416</v>
      </c>
    </row>
    <row r="178" s="2" customFormat="1" ht="16.5" customHeight="1">
      <c r="A178" s="38"/>
      <c r="B178" s="39"/>
      <c r="C178" s="219" t="s">
        <v>291</v>
      </c>
      <c r="D178" s="219" t="s">
        <v>150</v>
      </c>
      <c r="E178" s="220" t="s">
        <v>1040</v>
      </c>
      <c r="F178" s="221" t="s">
        <v>1041</v>
      </c>
      <c r="G178" s="222" t="s">
        <v>970</v>
      </c>
      <c r="H178" s="223">
        <v>1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1031</v>
      </c>
      <c r="AT178" s="231" t="s">
        <v>150</v>
      </c>
      <c r="AU178" s="231" t="s">
        <v>81</v>
      </c>
      <c r="AY178" s="17" t="s">
        <v>147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1031</v>
      </c>
      <c r="BM178" s="231" t="s">
        <v>419</v>
      </c>
    </row>
    <row r="179" s="2" customFormat="1" ht="16.5" customHeight="1">
      <c r="A179" s="38"/>
      <c r="B179" s="39"/>
      <c r="C179" s="219" t="s">
        <v>420</v>
      </c>
      <c r="D179" s="219" t="s">
        <v>150</v>
      </c>
      <c r="E179" s="220" t="s">
        <v>1042</v>
      </c>
      <c r="F179" s="221" t="s">
        <v>1043</v>
      </c>
      <c r="G179" s="222" t="s">
        <v>970</v>
      </c>
      <c r="H179" s="223">
        <v>1</v>
      </c>
      <c r="I179" s="224"/>
      <c r="J179" s="225">
        <f>ROUND(I179*H179,2)</f>
        <v>0</v>
      </c>
      <c r="K179" s="226"/>
      <c r="L179" s="44"/>
      <c r="M179" s="277" t="s">
        <v>1</v>
      </c>
      <c r="N179" s="278" t="s">
        <v>38</v>
      </c>
      <c r="O179" s="279"/>
      <c r="P179" s="280">
        <f>O179*H179</f>
        <v>0</v>
      </c>
      <c r="Q179" s="280">
        <v>0</v>
      </c>
      <c r="R179" s="280">
        <f>Q179*H179</f>
        <v>0</v>
      </c>
      <c r="S179" s="280">
        <v>0</v>
      </c>
      <c r="T179" s="28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1031</v>
      </c>
      <c r="AT179" s="231" t="s">
        <v>150</v>
      </c>
      <c r="AU179" s="231" t="s">
        <v>81</v>
      </c>
      <c r="AY179" s="17" t="s">
        <v>147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1031</v>
      </c>
      <c r="BM179" s="231" t="s">
        <v>423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cjfFgsJ9fVzPg5dibtAcG7Gizi9zzOyfzLwve15OvrH7LhuGqoG2ruruZ8uXIPrbgHrVkwIIhA8oiF6Gmg9Q1A==" hashValue="49tjsk3Yc5kI2JeVSMJLqYFT5cHMSZq/QRffIfHjGPbCW7seMBchtDzQGM5trfyWWB55F40heO39Ul5OYk8TYQ==" algorithmName="SHA-512" password="CC35"/>
  <autoFilter ref="C118:K17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SPP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ROUND((SUM(BE118:BE158)),  2)</f>
        <v>0</v>
      </c>
      <c r="G33" s="38"/>
      <c r="H33" s="38"/>
      <c r="I33" s="155">
        <v>0.20999999999999999</v>
      </c>
      <c r="J33" s="154">
        <f>ROUND(((SUM(BE118:BE158))*I33),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ROUND((SUM(BF118:BF158)),  2)</f>
        <v>0</v>
      </c>
      <c r="G34" s="38"/>
      <c r="H34" s="38"/>
      <c r="I34" s="155">
        <v>0.12</v>
      </c>
      <c r="J34" s="154">
        <f>ROUND(((SUM(BF118:BF158))*I34),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ROUND((SUM(BH118:BH158)),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SPP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02.2 - Šatna pro družinu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111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928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132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 Modernizace SPP 6.ZŠ Cheb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02.2 - Šatna pro družinu - elektroinstalace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26. 1. 2026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30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133</v>
      </c>
      <c r="D117" s="194" t="s">
        <v>58</v>
      </c>
      <c r="E117" s="194" t="s">
        <v>54</v>
      </c>
      <c r="F117" s="194" t="s">
        <v>55</v>
      </c>
      <c r="G117" s="194" t="s">
        <v>134</v>
      </c>
      <c r="H117" s="194" t="s">
        <v>135</v>
      </c>
      <c r="I117" s="194" t="s">
        <v>136</v>
      </c>
      <c r="J117" s="195" t="s">
        <v>101</v>
      </c>
      <c r="K117" s="196" t="s">
        <v>137</v>
      </c>
      <c r="L117" s="197"/>
      <c r="M117" s="100" t="s">
        <v>1</v>
      </c>
      <c r="N117" s="101" t="s">
        <v>37</v>
      </c>
      <c r="O117" s="101" t="s">
        <v>138</v>
      </c>
      <c r="P117" s="101" t="s">
        <v>139</v>
      </c>
      <c r="Q117" s="101" t="s">
        <v>140</v>
      </c>
      <c r="R117" s="101" t="s">
        <v>141</v>
      </c>
      <c r="S117" s="101" t="s">
        <v>142</v>
      </c>
      <c r="T117" s="102" t="s">
        <v>143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144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103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328</v>
      </c>
      <c r="F119" s="206" t="s">
        <v>329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83</v>
      </c>
      <c r="AT119" s="215" t="s">
        <v>72</v>
      </c>
      <c r="AU119" s="215" t="s">
        <v>73</v>
      </c>
      <c r="AY119" s="214" t="s">
        <v>147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930</v>
      </c>
      <c r="F120" s="217" t="s">
        <v>931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SUM(P121:P158)</f>
        <v>0</v>
      </c>
      <c r="Q120" s="211"/>
      <c r="R120" s="212">
        <f>SUM(R121:R158)</f>
        <v>0</v>
      </c>
      <c r="S120" s="211"/>
      <c r="T120" s="213">
        <f>SUM(T121:T158)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81</v>
      </c>
      <c r="AY120" s="214" t="s">
        <v>147</v>
      </c>
      <c r="BK120" s="216">
        <f>SUM(BK121:BK158)</f>
        <v>0</v>
      </c>
    </row>
    <row r="121" s="2" customFormat="1" ht="24.15" customHeight="1">
      <c r="A121" s="38"/>
      <c r="B121" s="39"/>
      <c r="C121" s="219" t="s">
        <v>81</v>
      </c>
      <c r="D121" s="219" t="s">
        <v>150</v>
      </c>
      <c r="E121" s="220" t="s">
        <v>932</v>
      </c>
      <c r="F121" s="221" t="s">
        <v>933</v>
      </c>
      <c r="G121" s="222" t="s">
        <v>934</v>
      </c>
      <c r="H121" s="223">
        <v>1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38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198</v>
      </c>
      <c r="AT121" s="231" t="s">
        <v>150</v>
      </c>
      <c r="AU121" s="231" t="s">
        <v>83</v>
      </c>
      <c r="AY121" s="17" t="s">
        <v>147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198</v>
      </c>
      <c r="BM121" s="231" t="s">
        <v>83</v>
      </c>
    </row>
    <row r="122" s="2" customFormat="1" ht="16.5" customHeight="1">
      <c r="A122" s="38"/>
      <c r="B122" s="39"/>
      <c r="C122" s="266" t="s">
        <v>83</v>
      </c>
      <c r="D122" s="266" t="s">
        <v>219</v>
      </c>
      <c r="E122" s="267" t="s">
        <v>1045</v>
      </c>
      <c r="F122" s="268" t="s">
        <v>1046</v>
      </c>
      <c r="G122" s="269" t="s">
        <v>934</v>
      </c>
      <c r="H122" s="270">
        <v>1</v>
      </c>
      <c r="I122" s="271"/>
      <c r="J122" s="272">
        <f>ROUND(I122*H122,2)</f>
        <v>0</v>
      </c>
      <c r="K122" s="273"/>
      <c r="L122" s="274"/>
      <c r="M122" s="275" t="s">
        <v>1</v>
      </c>
      <c r="N122" s="276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234</v>
      </c>
      <c r="AT122" s="231" t="s">
        <v>219</v>
      </c>
      <c r="AU122" s="231" t="s">
        <v>83</v>
      </c>
      <c r="AY122" s="17" t="s">
        <v>147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198</v>
      </c>
      <c r="BM122" s="231" t="s">
        <v>154</v>
      </c>
    </row>
    <row r="123" s="2" customFormat="1" ht="21.75" customHeight="1">
      <c r="A123" s="38"/>
      <c r="B123" s="39"/>
      <c r="C123" s="266" t="s">
        <v>148</v>
      </c>
      <c r="D123" s="266" t="s">
        <v>219</v>
      </c>
      <c r="E123" s="267" t="s">
        <v>1047</v>
      </c>
      <c r="F123" s="268" t="s">
        <v>1048</v>
      </c>
      <c r="G123" s="269" t="s">
        <v>934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234</v>
      </c>
      <c r="AT123" s="231" t="s">
        <v>219</v>
      </c>
      <c r="AU123" s="231" t="s">
        <v>83</v>
      </c>
      <c r="AY123" s="17" t="s">
        <v>147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198</v>
      </c>
      <c r="BM123" s="231" t="s">
        <v>166</v>
      </c>
    </row>
    <row r="124" s="2" customFormat="1" ht="24.15" customHeight="1">
      <c r="A124" s="38"/>
      <c r="B124" s="39"/>
      <c r="C124" s="219" t="s">
        <v>154</v>
      </c>
      <c r="D124" s="219" t="s">
        <v>150</v>
      </c>
      <c r="E124" s="220" t="s">
        <v>939</v>
      </c>
      <c r="F124" s="221" t="s">
        <v>940</v>
      </c>
      <c r="G124" s="222" t="s">
        <v>165</v>
      </c>
      <c r="H124" s="223">
        <v>30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198</v>
      </c>
      <c r="AT124" s="231" t="s">
        <v>150</v>
      </c>
      <c r="AU124" s="231" t="s">
        <v>83</v>
      </c>
      <c r="AY124" s="17" t="s">
        <v>147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198</v>
      </c>
      <c r="BM124" s="231" t="s">
        <v>171</v>
      </c>
    </row>
    <row r="125" s="2" customFormat="1" ht="16.5" customHeight="1">
      <c r="A125" s="38"/>
      <c r="B125" s="39"/>
      <c r="C125" s="266" t="s">
        <v>178</v>
      </c>
      <c r="D125" s="266" t="s">
        <v>219</v>
      </c>
      <c r="E125" s="267" t="s">
        <v>941</v>
      </c>
      <c r="F125" s="268" t="s">
        <v>942</v>
      </c>
      <c r="G125" s="269" t="s">
        <v>165</v>
      </c>
      <c r="H125" s="270">
        <v>30</v>
      </c>
      <c r="I125" s="271"/>
      <c r="J125" s="272">
        <f>ROUND(I125*H125,2)</f>
        <v>0</v>
      </c>
      <c r="K125" s="273"/>
      <c r="L125" s="274"/>
      <c r="M125" s="275" t="s">
        <v>1</v>
      </c>
      <c r="N125" s="276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234</v>
      </c>
      <c r="AT125" s="231" t="s">
        <v>219</v>
      </c>
      <c r="AU125" s="231" t="s">
        <v>83</v>
      </c>
      <c r="AY125" s="17" t="s">
        <v>147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198</v>
      </c>
      <c r="BM125" s="231" t="s">
        <v>181</v>
      </c>
    </row>
    <row r="126" s="2" customFormat="1" ht="24.15" customHeight="1">
      <c r="A126" s="38"/>
      <c r="B126" s="39"/>
      <c r="C126" s="219" t="s">
        <v>166</v>
      </c>
      <c r="D126" s="219" t="s">
        <v>150</v>
      </c>
      <c r="E126" s="220" t="s">
        <v>943</v>
      </c>
      <c r="F126" s="221" t="s">
        <v>944</v>
      </c>
      <c r="G126" s="222" t="s">
        <v>165</v>
      </c>
      <c r="H126" s="223">
        <v>220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198</v>
      </c>
      <c r="AT126" s="231" t="s">
        <v>150</v>
      </c>
      <c r="AU126" s="231" t="s">
        <v>83</v>
      </c>
      <c r="AY126" s="17" t="s">
        <v>147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198</v>
      </c>
      <c r="BM126" s="231" t="s">
        <v>8</v>
      </c>
    </row>
    <row r="127" s="2" customFormat="1" ht="16.5" customHeight="1">
      <c r="A127" s="38"/>
      <c r="B127" s="39"/>
      <c r="C127" s="266" t="s">
        <v>192</v>
      </c>
      <c r="D127" s="266" t="s">
        <v>219</v>
      </c>
      <c r="E127" s="267" t="s">
        <v>1049</v>
      </c>
      <c r="F127" s="268" t="s">
        <v>946</v>
      </c>
      <c r="G127" s="269" t="s">
        <v>165</v>
      </c>
      <c r="H127" s="270">
        <v>220</v>
      </c>
      <c r="I127" s="271"/>
      <c r="J127" s="272">
        <f>ROUND(I127*H127,2)</f>
        <v>0</v>
      </c>
      <c r="K127" s="273"/>
      <c r="L127" s="274"/>
      <c r="M127" s="275" t="s">
        <v>1</v>
      </c>
      <c r="N127" s="276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234</v>
      </c>
      <c r="AT127" s="231" t="s">
        <v>219</v>
      </c>
      <c r="AU127" s="231" t="s">
        <v>83</v>
      </c>
      <c r="AY127" s="17" t="s">
        <v>147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198</v>
      </c>
      <c r="BM127" s="231" t="s">
        <v>195</v>
      </c>
    </row>
    <row r="128" s="2" customFormat="1" ht="24.15" customHeight="1">
      <c r="A128" s="38"/>
      <c r="B128" s="39"/>
      <c r="C128" s="219" t="s">
        <v>171</v>
      </c>
      <c r="D128" s="219" t="s">
        <v>150</v>
      </c>
      <c r="E128" s="220" t="s">
        <v>947</v>
      </c>
      <c r="F128" s="221" t="s">
        <v>948</v>
      </c>
      <c r="G128" s="222" t="s">
        <v>165</v>
      </c>
      <c r="H128" s="223">
        <v>60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198</v>
      </c>
      <c r="AT128" s="231" t="s">
        <v>150</v>
      </c>
      <c r="AU128" s="231" t="s">
        <v>83</v>
      </c>
      <c r="AY128" s="17" t="s">
        <v>147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198</v>
      </c>
      <c r="BM128" s="231" t="s">
        <v>198</v>
      </c>
    </row>
    <row r="129" s="2" customFormat="1" ht="16.5" customHeight="1">
      <c r="A129" s="38"/>
      <c r="B129" s="39"/>
      <c r="C129" s="266" t="s">
        <v>199</v>
      </c>
      <c r="D129" s="266" t="s">
        <v>219</v>
      </c>
      <c r="E129" s="267" t="s">
        <v>945</v>
      </c>
      <c r="F129" s="268" t="s">
        <v>946</v>
      </c>
      <c r="G129" s="269" t="s">
        <v>165</v>
      </c>
      <c r="H129" s="270">
        <v>60</v>
      </c>
      <c r="I129" s="271"/>
      <c r="J129" s="272">
        <f>ROUND(I129*H129,2)</f>
        <v>0</v>
      </c>
      <c r="K129" s="273"/>
      <c r="L129" s="274"/>
      <c r="M129" s="275" t="s">
        <v>1</v>
      </c>
      <c r="N129" s="276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234</v>
      </c>
      <c r="AT129" s="231" t="s">
        <v>219</v>
      </c>
      <c r="AU129" s="231" t="s">
        <v>83</v>
      </c>
      <c r="AY129" s="17" t="s">
        <v>147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198</v>
      </c>
      <c r="BM129" s="231" t="s">
        <v>202</v>
      </c>
    </row>
    <row r="130" s="2" customFormat="1" ht="24.15" customHeight="1">
      <c r="A130" s="38"/>
      <c r="B130" s="39"/>
      <c r="C130" s="219" t="s">
        <v>181</v>
      </c>
      <c r="D130" s="219" t="s">
        <v>150</v>
      </c>
      <c r="E130" s="220" t="s">
        <v>947</v>
      </c>
      <c r="F130" s="221" t="s">
        <v>948</v>
      </c>
      <c r="G130" s="222" t="s">
        <v>165</v>
      </c>
      <c r="H130" s="223">
        <v>200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198</v>
      </c>
      <c r="AT130" s="231" t="s">
        <v>150</v>
      </c>
      <c r="AU130" s="231" t="s">
        <v>83</v>
      </c>
      <c r="AY130" s="17" t="s">
        <v>147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198</v>
      </c>
      <c r="BM130" s="231" t="s">
        <v>205</v>
      </c>
    </row>
    <row r="131" s="2" customFormat="1" ht="16.5" customHeight="1">
      <c r="A131" s="38"/>
      <c r="B131" s="39"/>
      <c r="C131" s="266" t="s">
        <v>208</v>
      </c>
      <c r="D131" s="266" t="s">
        <v>219</v>
      </c>
      <c r="E131" s="267" t="s">
        <v>949</v>
      </c>
      <c r="F131" s="268" t="s">
        <v>950</v>
      </c>
      <c r="G131" s="269" t="s">
        <v>165</v>
      </c>
      <c r="H131" s="270">
        <v>200</v>
      </c>
      <c r="I131" s="271"/>
      <c r="J131" s="272">
        <f>ROUND(I131*H131,2)</f>
        <v>0</v>
      </c>
      <c r="K131" s="273"/>
      <c r="L131" s="274"/>
      <c r="M131" s="275" t="s">
        <v>1</v>
      </c>
      <c r="N131" s="276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234</v>
      </c>
      <c r="AT131" s="231" t="s">
        <v>219</v>
      </c>
      <c r="AU131" s="231" t="s">
        <v>83</v>
      </c>
      <c r="AY131" s="17" t="s">
        <v>147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198</v>
      </c>
      <c r="BM131" s="231" t="s">
        <v>212</v>
      </c>
    </row>
    <row r="132" s="2" customFormat="1" ht="24.15" customHeight="1">
      <c r="A132" s="38"/>
      <c r="B132" s="39"/>
      <c r="C132" s="219" t="s">
        <v>8</v>
      </c>
      <c r="D132" s="219" t="s">
        <v>150</v>
      </c>
      <c r="E132" s="220" t="s">
        <v>947</v>
      </c>
      <c r="F132" s="221" t="s">
        <v>948</v>
      </c>
      <c r="G132" s="222" t="s">
        <v>165</v>
      </c>
      <c r="H132" s="223">
        <v>30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198</v>
      </c>
      <c r="AT132" s="231" t="s">
        <v>150</v>
      </c>
      <c r="AU132" s="231" t="s">
        <v>83</v>
      </c>
      <c r="AY132" s="17" t="s">
        <v>147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198</v>
      </c>
      <c r="BM132" s="231" t="s">
        <v>217</v>
      </c>
    </row>
    <row r="133" s="2" customFormat="1" ht="16.5" customHeight="1">
      <c r="A133" s="38"/>
      <c r="B133" s="39"/>
      <c r="C133" s="266" t="s">
        <v>218</v>
      </c>
      <c r="D133" s="266" t="s">
        <v>219</v>
      </c>
      <c r="E133" s="267" t="s">
        <v>951</v>
      </c>
      <c r="F133" s="268" t="s">
        <v>952</v>
      </c>
      <c r="G133" s="269" t="s">
        <v>165</v>
      </c>
      <c r="H133" s="270">
        <v>30</v>
      </c>
      <c r="I133" s="271"/>
      <c r="J133" s="272">
        <f>ROUND(I133*H133,2)</f>
        <v>0</v>
      </c>
      <c r="K133" s="273"/>
      <c r="L133" s="274"/>
      <c r="M133" s="275" t="s">
        <v>1</v>
      </c>
      <c r="N133" s="276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234</v>
      </c>
      <c r="AT133" s="231" t="s">
        <v>219</v>
      </c>
      <c r="AU133" s="231" t="s">
        <v>83</v>
      </c>
      <c r="AY133" s="17" t="s">
        <v>147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198</v>
      </c>
      <c r="BM133" s="231" t="s">
        <v>222</v>
      </c>
    </row>
    <row r="134" s="2" customFormat="1" ht="24.15" customHeight="1">
      <c r="A134" s="38"/>
      <c r="B134" s="39"/>
      <c r="C134" s="219" t="s">
        <v>195</v>
      </c>
      <c r="D134" s="219" t="s">
        <v>150</v>
      </c>
      <c r="E134" s="220" t="s">
        <v>960</v>
      </c>
      <c r="F134" s="221" t="s">
        <v>961</v>
      </c>
      <c r="G134" s="222" t="s">
        <v>165</v>
      </c>
      <c r="H134" s="223">
        <v>12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198</v>
      </c>
      <c r="AT134" s="231" t="s">
        <v>150</v>
      </c>
      <c r="AU134" s="231" t="s">
        <v>83</v>
      </c>
      <c r="AY134" s="17" t="s">
        <v>147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198</v>
      </c>
      <c r="BM134" s="231" t="s">
        <v>234</v>
      </c>
    </row>
    <row r="135" s="2" customFormat="1" ht="16.5" customHeight="1">
      <c r="A135" s="38"/>
      <c r="B135" s="39"/>
      <c r="C135" s="266" t="s">
        <v>227</v>
      </c>
      <c r="D135" s="266" t="s">
        <v>219</v>
      </c>
      <c r="E135" s="267" t="s">
        <v>962</v>
      </c>
      <c r="F135" s="268" t="s">
        <v>963</v>
      </c>
      <c r="G135" s="269" t="s">
        <v>165</v>
      </c>
      <c r="H135" s="270">
        <v>12</v>
      </c>
      <c r="I135" s="271"/>
      <c r="J135" s="272">
        <f>ROUND(I135*H135,2)</f>
        <v>0</v>
      </c>
      <c r="K135" s="273"/>
      <c r="L135" s="274"/>
      <c r="M135" s="275" t="s">
        <v>1</v>
      </c>
      <c r="N135" s="276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234</v>
      </c>
      <c r="AT135" s="231" t="s">
        <v>219</v>
      </c>
      <c r="AU135" s="231" t="s">
        <v>83</v>
      </c>
      <c r="AY135" s="17" t="s">
        <v>147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198</v>
      </c>
      <c r="BM135" s="231" t="s">
        <v>238</v>
      </c>
    </row>
    <row r="136" s="2" customFormat="1" ht="24.15" customHeight="1">
      <c r="A136" s="38"/>
      <c r="B136" s="39"/>
      <c r="C136" s="219" t="s">
        <v>198</v>
      </c>
      <c r="D136" s="219" t="s">
        <v>150</v>
      </c>
      <c r="E136" s="220" t="s">
        <v>960</v>
      </c>
      <c r="F136" s="221" t="s">
        <v>961</v>
      </c>
      <c r="G136" s="222" t="s">
        <v>165</v>
      </c>
      <c r="H136" s="223">
        <v>25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198</v>
      </c>
      <c r="AT136" s="231" t="s">
        <v>150</v>
      </c>
      <c r="AU136" s="231" t="s">
        <v>83</v>
      </c>
      <c r="AY136" s="17" t="s">
        <v>147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198</v>
      </c>
      <c r="BM136" s="231" t="s">
        <v>256</v>
      </c>
    </row>
    <row r="137" s="2" customFormat="1" ht="16.5" customHeight="1">
      <c r="A137" s="38"/>
      <c r="B137" s="39"/>
      <c r="C137" s="266" t="s">
        <v>235</v>
      </c>
      <c r="D137" s="266" t="s">
        <v>219</v>
      </c>
      <c r="E137" s="267" t="s">
        <v>966</v>
      </c>
      <c r="F137" s="268" t="s">
        <v>967</v>
      </c>
      <c r="G137" s="269" t="s">
        <v>165</v>
      </c>
      <c r="H137" s="270">
        <v>25</v>
      </c>
      <c r="I137" s="271"/>
      <c r="J137" s="272">
        <f>ROUND(I137*H137,2)</f>
        <v>0</v>
      </c>
      <c r="K137" s="273"/>
      <c r="L137" s="274"/>
      <c r="M137" s="275" t="s">
        <v>1</v>
      </c>
      <c r="N137" s="276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234</v>
      </c>
      <c r="AT137" s="231" t="s">
        <v>219</v>
      </c>
      <c r="AU137" s="231" t="s">
        <v>83</v>
      </c>
      <c r="AY137" s="17" t="s">
        <v>147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198</v>
      </c>
      <c r="BM137" s="231" t="s">
        <v>259</v>
      </c>
    </row>
    <row r="138" s="2" customFormat="1" ht="16.5" customHeight="1">
      <c r="A138" s="38"/>
      <c r="B138" s="39"/>
      <c r="C138" s="266" t="s">
        <v>202</v>
      </c>
      <c r="D138" s="266" t="s">
        <v>219</v>
      </c>
      <c r="E138" s="267" t="s">
        <v>968</v>
      </c>
      <c r="F138" s="268" t="s">
        <v>969</v>
      </c>
      <c r="G138" s="269" t="s">
        <v>970</v>
      </c>
      <c r="H138" s="270">
        <v>1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234</v>
      </c>
      <c r="AT138" s="231" t="s">
        <v>219</v>
      </c>
      <c r="AU138" s="231" t="s">
        <v>83</v>
      </c>
      <c r="AY138" s="17" t="s">
        <v>147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198</v>
      </c>
      <c r="BM138" s="231" t="s">
        <v>262</v>
      </c>
    </row>
    <row r="139" s="2" customFormat="1" ht="16.5" customHeight="1">
      <c r="A139" s="38"/>
      <c r="B139" s="39"/>
      <c r="C139" s="266" t="s">
        <v>246</v>
      </c>
      <c r="D139" s="266" t="s">
        <v>219</v>
      </c>
      <c r="E139" s="267" t="s">
        <v>981</v>
      </c>
      <c r="F139" s="268" t="s">
        <v>982</v>
      </c>
      <c r="G139" s="269" t="s">
        <v>934</v>
      </c>
      <c r="H139" s="270">
        <v>6</v>
      </c>
      <c r="I139" s="271"/>
      <c r="J139" s="272">
        <f>ROUND(I139*H139,2)</f>
        <v>0</v>
      </c>
      <c r="K139" s="273"/>
      <c r="L139" s="274"/>
      <c r="M139" s="275" t="s">
        <v>1</v>
      </c>
      <c r="N139" s="276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234</v>
      </c>
      <c r="AT139" s="231" t="s">
        <v>219</v>
      </c>
      <c r="AU139" s="231" t="s">
        <v>83</v>
      </c>
      <c r="AY139" s="17" t="s">
        <v>147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198</v>
      </c>
      <c r="BM139" s="231" t="s">
        <v>291</v>
      </c>
    </row>
    <row r="140" s="2" customFormat="1" ht="16.5" customHeight="1">
      <c r="A140" s="38"/>
      <c r="B140" s="39"/>
      <c r="C140" s="266" t="s">
        <v>205</v>
      </c>
      <c r="D140" s="266" t="s">
        <v>219</v>
      </c>
      <c r="E140" s="267" t="s">
        <v>983</v>
      </c>
      <c r="F140" s="268" t="s">
        <v>984</v>
      </c>
      <c r="G140" s="269" t="s">
        <v>934</v>
      </c>
      <c r="H140" s="270">
        <v>1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234</v>
      </c>
      <c r="AT140" s="231" t="s">
        <v>219</v>
      </c>
      <c r="AU140" s="231" t="s">
        <v>83</v>
      </c>
      <c r="AY140" s="17" t="s">
        <v>147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198</v>
      </c>
      <c r="BM140" s="231" t="s">
        <v>297</v>
      </c>
    </row>
    <row r="141" s="2" customFormat="1" ht="16.5" customHeight="1">
      <c r="A141" s="38"/>
      <c r="B141" s="39"/>
      <c r="C141" s="266" t="s">
        <v>7</v>
      </c>
      <c r="D141" s="266" t="s">
        <v>219</v>
      </c>
      <c r="E141" s="267" t="s">
        <v>985</v>
      </c>
      <c r="F141" s="268" t="s">
        <v>986</v>
      </c>
      <c r="G141" s="269" t="s">
        <v>934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234</v>
      </c>
      <c r="AT141" s="231" t="s">
        <v>219</v>
      </c>
      <c r="AU141" s="231" t="s">
        <v>83</v>
      </c>
      <c r="AY141" s="17" t="s">
        <v>147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198</v>
      </c>
      <c r="BM141" s="231" t="s">
        <v>303</v>
      </c>
    </row>
    <row r="142" s="2" customFormat="1" ht="24.15" customHeight="1">
      <c r="A142" s="38"/>
      <c r="B142" s="39"/>
      <c r="C142" s="219" t="s">
        <v>212</v>
      </c>
      <c r="D142" s="219" t="s">
        <v>150</v>
      </c>
      <c r="E142" s="220" t="s">
        <v>989</v>
      </c>
      <c r="F142" s="221" t="s">
        <v>990</v>
      </c>
      <c r="G142" s="222" t="s">
        <v>216</v>
      </c>
      <c r="H142" s="223">
        <v>4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198</v>
      </c>
      <c r="AT142" s="231" t="s">
        <v>150</v>
      </c>
      <c r="AU142" s="231" t="s">
        <v>83</v>
      </c>
      <c r="AY142" s="17" t="s">
        <v>147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198</v>
      </c>
      <c r="BM142" s="231" t="s">
        <v>307</v>
      </c>
    </row>
    <row r="143" s="2" customFormat="1" ht="16.5" customHeight="1">
      <c r="A143" s="38"/>
      <c r="B143" s="39"/>
      <c r="C143" s="266" t="s">
        <v>265</v>
      </c>
      <c r="D143" s="266" t="s">
        <v>219</v>
      </c>
      <c r="E143" s="267" t="s">
        <v>991</v>
      </c>
      <c r="F143" s="268" t="s">
        <v>992</v>
      </c>
      <c r="G143" s="269" t="s">
        <v>216</v>
      </c>
      <c r="H143" s="270">
        <v>4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234</v>
      </c>
      <c r="AT143" s="231" t="s">
        <v>219</v>
      </c>
      <c r="AU143" s="231" t="s">
        <v>83</v>
      </c>
      <c r="AY143" s="17" t="s">
        <v>147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198</v>
      </c>
      <c r="BM143" s="231" t="s">
        <v>310</v>
      </c>
    </row>
    <row r="144" s="2" customFormat="1" ht="16.5" customHeight="1">
      <c r="A144" s="38"/>
      <c r="B144" s="39"/>
      <c r="C144" s="219" t="s">
        <v>217</v>
      </c>
      <c r="D144" s="219" t="s">
        <v>150</v>
      </c>
      <c r="E144" s="220" t="s">
        <v>1005</v>
      </c>
      <c r="F144" s="221" t="s">
        <v>1006</v>
      </c>
      <c r="G144" s="222" t="s">
        <v>934</v>
      </c>
      <c r="H144" s="223">
        <v>23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198</v>
      </c>
      <c r="AT144" s="231" t="s">
        <v>150</v>
      </c>
      <c r="AU144" s="231" t="s">
        <v>83</v>
      </c>
      <c r="AY144" s="17" t="s">
        <v>147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198</v>
      </c>
      <c r="BM144" s="231" t="s">
        <v>364</v>
      </c>
    </row>
    <row r="145" s="2" customFormat="1" ht="16.5" customHeight="1">
      <c r="A145" s="38"/>
      <c r="B145" s="39"/>
      <c r="C145" s="266" t="s">
        <v>274</v>
      </c>
      <c r="D145" s="266" t="s">
        <v>219</v>
      </c>
      <c r="E145" s="267" t="s">
        <v>1007</v>
      </c>
      <c r="F145" s="268" t="s">
        <v>1008</v>
      </c>
      <c r="G145" s="269" t="s">
        <v>934</v>
      </c>
      <c r="H145" s="270">
        <v>18</v>
      </c>
      <c r="I145" s="271"/>
      <c r="J145" s="272">
        <f>ROUND(I145*H145,2)</f>
        <v>0</v>
      </c>
      <c r="K145" s="273"/>
      <c r="L145" s="274"/>
      <c r="M145" s="275" t="s">
        <v>1</v>
      </c>
      <c r="N145" s="276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234</v>
      </c>
      <c r="AT145" s="231" t="s">
        <v>219</v>
      </c>
      <c r="AU145" s="231" t="s">
        <v>83</v>
      </c>
      <c r="AY145" s="17" t="s">
        <v>147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198</v>
      </c>
      <c r="BM145" s="231" t="s">
        <v>368</v>
      </c>
    </row>
    <row r="146" s="2" customFormat="1" ht="16.5" customHeight="1">
      <c r="A146" s="38"/>
      <c r="B146" s="39"/>
      <c r="C146" s="266" t="s">
        <v>222</v>
      </c>
      <c r="D146" s="266" t="s">
        <v>219</v>
      </c>
      <c r="E146" s="267" t="s">
        <v>1009</v>
      </c>
      <c r="F146" s="268" t="s">
        <v>1010</v>
      </c>
      <c r="G146" s="269" t="s">
        <v>934</v>
      </c>
      <c r="H146" s="270">
        <v>2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234</v>
      </c>
      <c r="AT146" s="231" t="s">
        <v>219</v>
      </c>
      <c r="AU146" s="231" t="s">
        <v>83</v>
      </c>
      <c r="AY146" s="17" t="s">
        <v>147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198</v>
      </c>
      <c r="BM146" s="231" t="s">
        <v>372</v>
      </c>
    </row>
    <row r="147" s="2" customFormat="1" ht="16.5" customHeight="1">
      <c r="A147" s="38"/>
      <c r="B147" s="39"/>
      <c r="C147" s="266" t="s">
        <v>283</v>
      </c>
      <c r="D147" s="266" t="s">
        <v>219</v>
      </c>
      <c r="E147" s="267" t="s">
        <v>1050</v>
      </c>
      <c r="F147" s="268" t="s">
        <v>1051</v>
      </c>
      <c r="G147" s="269" t="s">
        <v>934</v>
      </c>
      <c r="H147" s="270">
        <v>4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234</v>
      </c>
      <c r="AT147" s="231" t="s">
        <v>219</v>
      </c>
      <c r="AU147" s="231" t="s">
        <v>83</v>
      </c>
      <c r="AY147" s="17" t="s">
        <v>147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198</v>
      </c>
      <c r="BM147" s="231" t="s">
        <v>375</v>
      </c>
    </row>
    <row r="148" s="2" customFormat="1" ht="16.5" customHeight="1">
      <c r="A148" s="38"/>
      <c r="B148" s="39"/>
      <c r="C148" s="266" t="s">
        <v>225</v>
      </c>
      <c r="D148" s="266" t="s">
        <v>219</v>
      </c>
      <c r="E148" s="267" t="s">
        <v>1013</v>
      </c>
      <c r="F148" s="268" t="s">
        <v>1014</v>
      </c>
      <c r="G148" s="269" t="s">
        <v>934</v>
      </c>
      <c r="H148" s="270">
        <v>3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234</v>
      </c>
      <c r="AT148" s="231" t="s">
        <v>219</v>
      </c>
      <c r="AU148" s="231" t="s">
        <v>83</v>
      </c>
      <c r="AY148" s="17" t="s">
        <v>147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198</v>
      </c>
      <c r="BM148" s="231" t="s">
        <v>380</v>
      </c>
    </row>
    <row r="149" s="2" customFormat="1" ht="16.5" customHeight="1">
      <c r="A149" s="38"/>
      <c r="B149" s="39"/>
      <c r="C149" s="266" t="s">
        <v>293</v>
      </c>
      <c r="D149" s="266" t="s">
        <v>219</v>
      </c>
      <c r="E149" s="267" t="s">
        <v>1011</v>
      </c>
      <c r="F149" s="268" t="s">
        <v>1012</v>
      </c>
      <c r="G149" s="269" t="s">
        <v>934</v>
      </c>
      <c r="H149" s="270">
        <v>7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234</v>
      </c>
      <c r="AT149" s="231" t="s">
        <v>219</v>
      </c>
      <c r="AU149" s="231" t="s">
        <v>83</v>
      </c>
      <c r="AY149" s="17" t="s">
        <v>147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198</v>
      </c>
      <c r="BM149" s="231" t="s">
        <v>383</v>
      </c>
    </row>
    <row r="150" s="2" customFormat="1" ht="24.15" customHeight="1">
      <c r="A150" s="38"/>
      <c r="B150" s="39"/>
      <c r="C150" s="219" t="s">
        <v>230</v>
      </c>
      <c r="D150" s="219" t="s">
        <v>150</v>
      </c>
      <c r="E150" s="220" t="s">
        <v>1015</v>
      </c>
      <c r="F150" s="221" t="s">
        <v>1016</v>
      </c>
      <c r="G150" s="222" t="s">
        <v>216</v>
      </c>
      <c r="H150" s="223">
        <v>1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198</v>
      </c>
      <c r="AT150" s="231" t="s">
        <v>150</v>
      </c>
      <c r="AU150" s="231" t="s">
        <v>83</v>
      </c>
      <c r="AY150" s="17" t="s">
        <v>147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198</v>
      </c>
      <c r="BM150" s="231" t="s">
        <v>389</v>
      </c>
    </row>
    <row r="151" s="2" customFormat="1" ht="16.5" customHeight="1">
      <c r="A151" s="38"/>
      <c r="B151" s="39"/>
      <c r="C151" s="266" t="s">
        <v>304</v>
      </c>
      <c r="D151" s="266" t="s">
        <v>219</v>
      </c>
      <c r="E151" s="267" t="s">
        <v>1017</v>
      </c>
      <c r="F151" s="268" t="s">
        <v>1018</v>
      </c>
      <c r="G151" s="269" t="s">
        <v>216</v>
      </c>
      <c r="H151" s="270">
        <v>1</v>
      </c>
      <c r="I151" s="271"/>
      <c r="J151" s="272">
        <f>ROUND(I151*H151,2)</f>
        <v>0</v>
      </c>
      <c r="K151" s="273"/>
      <c r="L151" s="274"/>
      <c r="M151" s="275" t="s">
        <v>1</v>
      </c>
      <c r="N151" s="276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234</v>
      </c>
      <c r="AT151" s="231" t="s">
        <v>219</v>
      </c>
      <c r="AU151" s="231" t="s">
        <v>83</v>
      </c>
      <c r="AY151" s="17" t="s">
        <v>147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198</v>
      </c>
      <c r="BM151" s="231" t="s">
        <v>394</v>
      </c>
    </row>
    <row r="152" s="2" customFormat="1" ht="16.5" customHeight="1">
      <c r="A152" s="38"/>
      <c r="B152" s="39"/>
      <c r="C152" s="219" t="s">
        <v>234</v>
      </c>
      <c r="D152" s="219" t="s">
        <v>150</v>
      </c>
      <c r="E152" s="220" t="s">
        <v>1029</v>
      </c>
      <c r="F152" s="221" t="s">
        <v>1030</v>
      </c>
      <c r="G152" s="222" t="s">
        <v>970</v>
      </c>
      <c r="H152" s="223">
        <v>1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1031</v>
      </c>
      <c r="AT152" s="231" t="s">
        <v>150</v>
      </c>
      <c r="AU152" s="231" t="s">
        <v>83</v>
      </c>
      <c r="AY152" s="17" t="s">
        <v>147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1031</v>
      </c>
      <c r="BM152" s="231" t="s">
        <v>416</v>
      </c>
    </row>
    <row r="153" s="2" customFormat="1" ht="16.5" customHeight="1">
      <c r="A153" s="38"/>
      <c r="B153" s="39"/>
      <c r="C153" s="219" t="s">
        <v>311</v>
      </c>
      <c r="D153" s="219" t="s">
        <v>150</v>
      </c>
      <c r="E153" s="220" t="s">
        <v>1032</v>
      </c>
      <c r="F153" s="221" t="s">
        <v>1033</v>
      </c>
      <c r="G153" s="222" t="s">
        <v>970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1031</v>
      </c>
      <c r="AT153" s="231" t="s">
        <v>150</v>
      </c>
      <c r="AU153" s="231" t="s">
        <v>83</v>
      </c>
      <c r="AY153" s="17" t="s">
        <v>147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1031</v>
      </c>
      <c r="BM153" s="231" t="s">
        <v>419</v>
      </c>
    </row>
    <row r="154" s="2" customFormat="1" ht="16.5" customHeight="1">
      <c r="A154" s="38"/>
      <c r="B154" s="39"/>
      <c r="C154" s="219" t="s">
        <v>238</v>
      </c>
      <c r="D154" s="219" t="s">
        <v>150</v>
      </c>
      <c r="E154" s="220" t="s">
        <v>1034</v>
      </c>
      <c r="F154" s="221" t="s">
        <v>1035</v>
      </c>
      <c r="G154" s="222" t="s">
        <v>970</v>
      </c>
      <c r="H154" s="223">
        <v>1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1031</v>
      </c>
      <c r="AT154" s="231" t="s">
        <v>150</v>
      </c>
      <c r="AU154" s="231" t="s">
        <v>83</v>
      </c>
      <c r="AY154" s="17" t="s">
        <v>147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1031</v>
      </c>
      <c r="BM154" s="231" t="s">
        <v>423</v>
      </c>
    </row>
    <row r="155" s="2" customFormat="1" ht="21.75" customHeight="1">
      <c r="A155" s="38"/>
      <c r="B155" s="39"/>
      <c r="C155" s="219" t="s">
        <v>319</v>
      </c>
      <c r="D155" s="219" t="s">
        <v>150</v>
      </c>
      <c r="E155" s="220" t="s">
        <v>1036</v>
      </c>
      <c r="F155" s="221" t="s">
        <v>1037</v>
      </c>
      <c r="G155" s="222" t="s">
        <v>970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1031</v>
      </c>
      <c r="AT155" s="231" t="s">
        <v>150</v>
      </c>
      <c r="AU155" s="231" t="s">
        <v>83</v>
      </c>
      <c r="AY155" s="17" t="s">
        <v>147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1031</v>
      </c>
      <c r="BM155" s="231" t="s">
        <v>426</v>
      </c>
    </row>
    <row r="156" s="2" customFormat="1" ht="16.5" customHeight="1">
      <c r="A156" s="38"/>
      <c r="B156" s="39"/>
      <c r="C156" s="219" t="s">
        <v>243</v>
      </c>
      <c r="D156" s="219" t="s">
        <v>150</v>
      </c>
      <c r="E156" s="220" t="s">
        <v>1038</v>
      </c>
      <c r="F156" s="221" t="s">
        <v>1039</v>
      </c>
      <c r="G156" s="222" t="s">
        <v>970</v>
      </c>
      <c r="H156" s="223">
        <v>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1031</v>
      </c>
      <c r="AT156" s="231" t="s">
        <v>150</v>
      </c>
      <c r="AU156" s="231" t="s">
        <v>83</v>
      </c>
      <c r="AY156" s="17" t="s">
        <v>147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1031</v>
      </c>
      <c r="BM156" s="231" t="s">
        <v>430</v>
      </c>
    </row>
    <row r="157" s="2" customFormat="1" ht="16.5" customHeight="1">
      <c r="A157" s="38"/>
      <c r="B157" s="39"/>
      <c r="C157" s="219" t="s">
        <v>332</v>
      </c>
      <c r="D157" s="219" t="s">
        <v>150</v>
      </c>
      <c r="E157" s="220" t="s">
        <v>1040</v>
      </c>
      <c r="F157" s="221" t="s">
        <v>1041</v>
      </c>
      <c r="G157" s="222" t="s">
        <v>970</v>
      </c>
      <c r="H157" s="223">
        <v>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1031</v>
      </c>
      <c r="AT157" s="231" t="s">
        <v>150</v>
      </c>
      <c r="AU157" s="231" t="s">
        <v>83</v>
      </c>
      <c r="AY157" s="17" t="s">
        <v>147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1031</v>
      </c>
      <c r="BM157" s="231" t="s">
        <v>433</v>
      </c>
    </row>
    <row r="158" s="2" customFormat="1" ht="16.5" customHeight="1">
      <c r="A158" s="38"/>
      <c r="B158" s="39"/>
      <c r="C158" s="219" t="s">
        <v>249</v>
      </c>
      <c r="D158" s="219" t="s">
        <v>150</v>
      </c>
      <c r="E158" s="220" t="s">
        <v>1042</v>
      </c>
      <c r="F158" s="221" t="s">
        <v>1043</v>
      </c>
      <c r="G158" s="222" t="s">
        <v>970</v>
      </c>
      <c r="H158" s="223">
        <v>1</v>
      </c>
      <c r="I158" s="224"/>
      <c r="J158" s="225">
        <f>ROUND(I158*H158,2)</f>
        <v>0</v>
      </c>
      <c r="K158" s="226"/>
      <c r="L158" s="44"/>
      <c r="M158" s="277" t="s">
        <v>1</v>
      </c>
      <c r="N158" s="278" t="s">
        <v>38</v>
      </c>
      <c r="O158" s="279"/>
      <c r="P158" s="280">
        <f>O158*H158</f>
        <v>0</v>
      </c>
      <c r="Q158" s="280">
        <v>0</v>
      </c>
      <c r="R158" s="280">
        <f>Q158*H158</f>
        <v>0</v>
      </c>
      <c r="S158" s="280">
        <v>0</v>
      </c>
      <c r="T158" s="28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1031</v>
      </c>
      <c r="AT158" s="231" t="s">
        <v>150</v>
      </c>
      <c r="AU158" s="231" t="s">
        <v>83</v>
      </c>
      <c r="AY158" s="17" t="s">
        <v>147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1031</v>
      </c>
      <c r="BM158" s="231" t="s">
        <v>437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ezM/dHBsgur7bj1NYkWSmHwE07K4UFlB/4ij0D5rqfuZa2zbbbyl/j7gtQL8XBLrJj6egkWwgS8P9RwNNWFd2Q==" hashValue="DjjN1EDDMJSeVPVNlS6VTnm8As46H0+K4b8g25/UbLWfG0nvRCF65ZongkNhL/xrUkqtP042vQ1MnZ/FAfERyw==" algorithmName="SHA-512" password="CC35"/>
  <autoFilter ref="C117:K15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SPP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1052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SPP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03 - Plošina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111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1053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132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 Modernizace SPP 6.ZŠ Cheb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03 - Plošina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26. 1. 2026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30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133</v>
      </c>
      <c r="D117" s="194" t="s">
        <v>58</v>
      </c>
      <c r="E117" s="194" t="s">
        <v>54</v>
      </c>
      <c r="F117" s="194" t="s">
        <v>55</v>
      </c>
      <c r="G117" s="194" t="s">
        <v>134</v>
      </c>
      <c r="H117" s="194" t="s">
        <v>135</v>
      </c>
      <c r="I117" s="194" t="s">
        <v>136</v>
      </c>
      <c r="J117" s="195" t="s">
        <v>101</v>
      </c>
      <c r="K117" s="196" t="s">
        <v>137</v>
      </c>
      <c r="L117" s="197"/>
      <c r="M117" s="100" t="s">
        <v>1</v>
      </c>
      <c r="N117" s="101" t="s">
        <v>37</v>
      </c>
      <c r="O117" s="101" t="s">
        <v>138</v>
      </c>
      <c r="P117" s="101" t="s">
        <v>139</v>
      </c>
      <c r="Q117" s="101" t="s">
        <v>140</v>
      </c>
      <c r="R117" s="101" t="s">
        <v>141</v>
      </c>
      <c r="S117" s="101" t="s">
        <v>142</v>
      </c>
      <c r="T117" s="102" t="s">
        <v>143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144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103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328</v>
      </c>
      <c r="F119" s="206" t="s">
        <v>329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83</v>
      </c>
      <c r="AT119" s="215" t="s">
        <v>72</v>
      </c>
      <c r="AU119" s="215" t="s">
        <v>73</v>
      </c>
      <c r="AY119" s="214" t="s">
        <v>147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1054</v>
      </c>
      <c r="F120" s="217" t="s">
        <v>1055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81</v>
      </c>
      <c r="AY120" s="214" t="s">
        <v>147</v>
      </c>
      <c r="BK120" s="216">
        <f>BK121</f>
        <v>0</v>
      </c>
    </row>
    <row r="121" s="2" customFormat="1" ht="44.25" customHeight="1">
      <c r="A121" s="38"/>
      <c r="B121" s="39"/>
      <c r="C121" s="219" t="s">
        <v>81</v>
      </c>
      <c r="D121" s="219" t="s">
        <v>150</v>
      </c>
      <c r="E121" s="220" t="s">
        <v>1056</v>
      </c>
      <c r="F121" s="221" t="s">
        <v>1057</v>
      </c>
      <c r="G121" s="222" t="s">
        <v>216</v>
      </c>
      <c r="H121" s="223">
        <v>1</v>
      </c>
      <c r="I121" s="224"/>
      <c r="J121" s="225">
        <f>ROUND(I121*H121,2)</f>
        <v>0</v>
      </c>
      <c r="K121" s="226"/>
      <c r="L121" s="44"/>
      <c r="M121" s="277" t="s">
        <v>1</v>
      </c>
      <c r="N121" s="278" t="s">
        <v>38</v>
      </c>
      <c r="O121" s="279"/>
      <c r="P121" s="280">
        <f>O121*H121</f>
        <v>0</v>
      </c>
      <c r="Q121" s="280">
        <v>0</v>
      </c>
      <c r="R121" s="280">
        <f>Q121*H121</f>
        <v>0</v>
      </c>
      <c r="S121" s="280">
        <v>0</v>
      </c>
      <c r="T121" s="281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198</v>
      </c>
      <c r="AT121" s="231" t="s">
        <v>150</v>
      </c>
      <c r="AU121" s="231" t="s">
        <v>83</v>
      </c>
      <c r="AY121" s="17" t="s">
        <v>147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198</v>
      </c>
      <c r="BM121" s="231" t="s">
        <v>83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Xf99Vhb2BaGwM2Jsv2cvgigFvEXKVD3gMe5UmvKhyXgkr/raWqol0Ezik+LLbV0YdoTzAUUe9+3fPkjQZsWsgA==" hashValue="n+GTPSH0LaMpW8r3dka+f3YEjmL+HIiKDzeQpUN4V7xc7wS7VKCtPuErpiZaOU12vMVMF5YpGIJuDlDzZNnOxw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SPP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SPP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04 - Vybavení šaten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1059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1060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132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 xml:space="preserve"> Modernizace SPP 6.ZŠ Cheb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 xml:space="preserve">SO 04 - Vybavení šaten 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26. 1. 2026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30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133</v>
      </c>
      <c r="D117" s="194" t="s">
        <v>58</v>
      </c>
      <c r="E117" s="194" t="s">
        <v>54</v>
      </c>
      <c r="F117" s="194" t="s">
        <v>55</v>
      </c>
      <c r="G117" s="194" t="s">
        <v>134</v>
      </c>
      <c r="H117" s="194" t="s">
        <v>135</v>
      </c>
      <c r="I117" s="194" t="s">
        <v>136</v>
      </c>
      <c r="J117" s="195" t="s">
        <v>101</v>
      </c>
      <c r="K117" s="196" t="s">
        <v>137</v>
      </c>
      <c r="L117" s="197"/>
      <c r="M117" s="100" t="s">
        <v>1</v>
      </c>
      <c r="N117" s="101" t="s">
        <v>37</v>
      </c>
      <c r="O117" s="101" t="s">
        <v>138</v>
      </c>
      <c r="P117" s="101" t="s">
        <v>139</v>
      </c>
      <c r="Q117" s="101" t="s">
        <v>140</v>
      </c>
      <c r="R117" s="101" t="s">
        <v>141</v>
      </c>
      <c r="S117" s="101" t="s">
        <v>142</v>
      </c>
      <c r="T117" s="102" t="s">
        <v>143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144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103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1061</v>
      </c>
      <c r="F119" s="206" t="s">
        <v>1062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154</v>
      </c>
      <c r="AT119" s="215" t="s">
        <v>72</v>
      </c>
      <c r="AU119" s="215" t="s">
        <v>73</v>
      </c>
      <c r="AY119" s="214" t="s">
        <v>147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1063</v>
      </c>
      <c r="F120" s="217" t="s">
        <v>1062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154</v>
      </c>
      <c r="AT120" s="215" t="s">
        <v>72</v>
      </c>
      <c r="AU120" s="215" t="s">
        <v>81</v>
      </c>
      <c r="AY120" s="214" t="s">
        <v>147</v>
      </c>
      <c r="BK120" s="216">
        <f>BK121</f>
        <v>0</v>
      </c>
    </row>
    <row r="121" s="2" customFormat="1" ht="16.5" customHeight="1">
      <c r="A121" s="38"/>
      <c r="B121" s="39"/>
      <c r="C121" s="219" t="s">
        <v>81</v>
      </c>
      <c r="D121" s="219" t="s">
        <v>150</v>
      </c>
      <c r="E121" s="220" t="s">
        <v>1064</v>
      </c>
      <c r="F121" s="221" t="s">
        <v>1065</v>
      </c>
      <c r="G121" s="222" t="s">
        <v>970</v>
      </c>
      <c r="H121" s="223">
        <v>1</v>
      </c>
      <c r="I121" s="224"/>
      <c r="J121" s="225">
        <f>ROUND(I121*H121,2)</f>
        <v>0</v>
      </c>
      <c r="K121" s="226"/>
      <c r="L121" s="44"/>
      <c r="M121" s="277" t="s">
        <v>1</v>
      </c>
      <c r="N121" s="278" t="s">
        <v>38</v>
      </c>
      <c r="O121" s="279"/>
      <c r="P121" s="280">
        <f>O121*H121</f>
        <v>0</v>
      </c>
      <c r="Q121" s="280">
        <v>0</v>
      </c>
      <c r="R121" s="280">
        <f>Q121*H121</f>
        <v>0</v>
      </c>
      <c r="S121" s="280">
        <v>0</v>
      </c>
      <c r="T121" s="281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1066</v>
      </c>
      <c r="AT121" s="231" t="s">
        <v>150</v>
      </c>
      <c r="AU121" s="231" t="s">
        <v>83</v>
      </c>
      <c r="AY121" s="17" t="s">
        <v>147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1066</v>
      </c>
      <c r="BM121" s="231" t="s">
        <v>1067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ZsPl00Do9ogwBzZhcxo+ltbY9MnlQJ0x3E0S0+MrPAQKIFBCilbDD2zcIJlzcsy6XARDXqd1MkZcpeM1frtSnQ==" hashValue="3BU560DZQ7PdBRksuR8KQSXwDppzBGljEnUNe+y/RccCz8yIt1Ls0VYybXAqXhtFRr+jtu0c/asTZh68HuJfuQ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Janišová Hana, Bc.</dc:creator>
  <cp:lastModifiedBy>Janišová Hana, Bc.</cp:lastModifiedBy>
  <dcterms:created xsi:type="dcterms:W3CDTF">2026-01-26T09:01:07Z</dcterms:created>
  <dcterms:modified xsi:type="dcterms:W3CDTF">2026-01-26T09:01:12Z</dcterms:modified>
</cp:coreProperties>
</file>