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U:\inv_zamery\1.ZŠ-kuchyň\Rozpočet\"/>
    </mc:Choice>
  </mc:AlternateContent>
  <bookViews>
    <workbookView xWindow="0" yWindow="0" windowWidth="0" windowHeight="0"/>
  </bookViews>
  <sheets>
    <sheet name="Rekapitulace stavby" sheetId="1" r:id="rId1"/>
    <sheet name="00 - Vedlejší náklady" sheetId="2" r:id="rId2"/>
    <sheet name="10 - 1PP" sheetId="3" r:id="rId3"/>
    <sheet name="100 - Vzduchotechnika" sheetId="4" r:id="rId4"/>
    <sheet name="20 - 1NP" sheetId="5" r:id="rId5"/>
    <sheet name="30 - 2NP" sheetId="6" r:id="rId6"/>
    <sheet name="40 - Výtahy" sheetId="7" r:id="rId7"/>
    <sheet name="50 - Gastro" sheetId="8" r:id="rId8"/>
    <sheet name="60 - Slaboproud" sheetId="9" r:id="rId9"/>
    <sheet name="70 - ZTI+plyn+ÚT" sheetId="10" r:id="rId10"/>
    <sheet name="80 - Silnoproud" sheetId="11" r:id="rId11"/>
    <sheet name="90 - Slaboproudé rozvody" sheetId="12" r:id="rId12"/>
  </sheets>
  <definedNames>
    <definedName name="_xlnm.Print_Area" localSheetId="0">'Rekapitulace stavby'!$D$4:$AO$76,'Rekapitulace stavby'!$C$82:$AQ$106</definedName>
    <definedName name="_xlnm.Print_Titles" localSheetId="0">'Rekapitulace stavby'!$92:$92</definedName>
    <definedName name="_xlnm._FilterDatabase" localSheetId="1" hidden="1">'00 - Vedlejší náklady'!$C$118:$K$125</definedName>
    <definedName name="_xlnm.Print_Area" localSheetId="1">'00 - Vedlejší náklady'!$C$4:$J$76,'00 - Vedlejší náklady'!$C$82:$J$100,'00 - Vedlejší náklady'!$C$106:$J$125</definedName>
    <definedName name="_xlnm.Print_Titles" localSheetId="1">'00 - Vedlejší náklady'!$118:$118</definedName>
    <definedName name="_xlnm._FilterDatabase" localSheetId="2" hidden="1">'10 - 1PP'!$C$136:$K$321</definedName>
    <definedName name="_xlnm.Print_Area" localSheetId="2">'10 - 1PP'!$C$4:$J$76,'10 - 1PP'!$C$82:$J$118,'10 - 1PP'!$C$124:$J$321</definedName>
    <definedName name="_xlnm.Print_Titles" localSheetId="2">'10 - 1PP'!$136:$136</definedName>
    <definedName name="_xlnm._FilterDatabase" localSheetId="3" hidden="1">'100 - Vzduchotechnika'!$C$124:$K$330</definedName>
    <definedName name="_xlnm.Print_Area" localSheetId="3">'100 - Vzduchotechnika'!$C$4:$J$76,'100 - Vzduchotechnika'!$C$82:$J$106,'100 - Vzduchotechnika'!$C$112:$J$330</definedName>
    <definedName name="_xlnm.Print_Titles" localSheetId="3">'100 - Vzduchotechnika'!$124:$124</definedName>
    <definedName name="_xlnm._FilterDatabase" localSheetId="4" hidden="1">'20 - 1NP'!$C$132:$K$261</definedName>
    <definedName name="_xlnm.Print_Area" localSheetId="4">'20 - 1NP'!$C$4:$J$76,'20 - 1NP'!$C$82:$J$114,'20 - 1NP'!$C$120:$J$261</definedName>
    <definedName name="_xlnm.Print_Titles" localSheetId="4">'20 - 1NP'!$132:$132</definedName>
    <definedName name="_xlnm._FilterDatabase" localSheetId="5" hidden="1">'30 - 2NP'!$C$126:$K$158</definedName>
    <definedName name="_xlnm.Print_Area" localSheetId="5">'30 - 2NP'!$C$4:$J$76,'30 - 2NP'!$C$82:$J$108,'30 - 2NP'!$C$114:$J$158</definedName>
    <definedName name="_xlnm.Print_Titles" localSheetId="5">'30 - 2NP'!$126:$126</definedName>
    <definedName name="_xlnm._FilterDatabase" localSheetId="6" hidden="1">'40 - Výtahy'!$C$117:$K$128</definedName>
    <definedName name="_xlnm.Print_Area" localSheetId="6">'40 - Výtahy'!$C$4:$J$76,'40 - Výtahy'!$C$82:$J$99,'40 - Výtahy'!$C$105:$J$128</definedName>
    <definedName name="_xlnm.Print_Titles" localSheetId="6">'40 - Výtahy'!$117:$117</definedName>
    <definedName name="_xlnm._FilterDatabase" localSheetId="7" hidden="1">'50 - Gastro'!$C$117:$K$280</definedName>
    <definedName name="_xlnm.Print_Area" localSheetId="7">'50 - Gastro'!$C$4:$J$76,'50 - Gastro'!$C$82:$J$99,'50 - Gastro'!$C$105:$J$280</definedName>
    <definedName name="_xlnm.Print_Titles" localSheetId="7">'50 - Gastro'!$117:$117</definedName>
    <definedName name="_xlnm._FilterDatabase" localSheetId="8" hidden="1">'60 - Slaboproud'!$C$117:$K$142</definedName>
    <definedName name="_xlnm.Print_Area" localSheetId="8">'60 - Slaboproud'!$C$4:$J$76,'60 - Slaboproud'!$C$82:$J$99,'60 - Slaboproud'!$C$105:$J$142</definedName>
    <definedName name="_xlnm.Print_Titles" localSheetId="8">'60 - Slaboproud'!$117:$117</definedName>
    <definedName name="_xlnm._FilterDatabase" localSheetId="9" hidden="1">'70 - ZTI+plyn+ÚT'!$C$134:$K$304</definedName>
    <definedName name="_xlnm.Print_Area" localSheetId="9">'70 - ZTI+plyn+ÚT'!$C$4:$J$76,'70 - ZTI+plyn+ÚT'!$C$82:$J$116,'70 - ZTI+plyn+ÚT'!$C$122:$J$304</definedName>
    <definedName name="_xlnm.Print_Titles" localSheetId="9">'70 - ZTI+plyn+ÚT'!$134:$134</definedName>
    <definedName name="_xlnm._FilterDatabase" localSheetId="10" hidden="1">'80 - Silnoproud'!$C$117:$K$200</definedName>
    <definedName name="_xlnm.Print_Area" localSheetId="10">'80 - Silnoproud'!$C$4:$J$76,'80 - Silnoproud'!$C$82:$J$99,'80 - Silnoproud'!$C$105:$J$200</definedName>
    <definedName name="_xlnm.Print_Titles" localSheetId="10">'80 - Silnoproud'!$117:$117</definedName>
    <definedName name="_xlnm._FilterDatabase" localSheetId="11" hidden="1">'90 - Slaboproudé rozvody'!$C$119:$K$165</definedName>
    <definedName name="_xlnm.Print_Area" localSheetId="11">'90 - Slaboproudé rozvody'!$C$4:$J$76,'90 - Slaboproudé rozvody'!$C$82:$J$101,'90 - Slaboproudé rozvody'!$C$107:$J$165</definedName>
    <definedName name="_xlnm.Print_Titles" localSheetId="11">'90 - Slaboproudé rozvody'!$119:$119</definedName>
  </definedNames>
  <calcPr/>
</workbook>
</file>

<file path=xl/calcChain.xml><?xml version="1.0" encoding="utf-8"?>
<calcChain xmlns="http://schemas.openxmlformats.org/spreadsheetml/2006/main">
  <c i="12" l="1" r="J122"/>
  <c r="J37"/>
  <c r="J36"/>
  <c i="1" r="AY105"/>
  <c i="12" r="J35"/>
  <c i="1" r="AX105"/>
  <c i="12"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J98"/>
  <c r="F114"/>
  <c r="E112"/>
  <c r="F89"/>
  <c r="E87"/>
  <c r="J24"/>
  <c r="E24"/>
  <c r="J92"/>
  <c r="J23"/>
  <c r="J21"/>
  <c r="E21"/>
  <c r="J116"/>
  <c r="J20"/>
  <c r="J18"/>
  <c r="E18"/>
  <c r="F117"/>
  <c r="J17"/>
  <c r="J15"/>
  <c r="E15"/>
  <c r="F91"/>
  <c r="J14"/>
  <c r="J12"/>
  <c r="J114"/>
  <c r="E7"/>
  <c r="E110"/>
  <c i="11" r="J37"/>
  <c r="J36"/>
  <c i="1" r="AY104"/>
  <c i="11" r="J35"/>
  <c i="1" r="AX104"/>
  <c i="11"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2"/>
  <c r="E110"/>
  <c r="F89"/>
  <c r="E87"/>
  <c r="J24"/>
  <c r="E24"/>
  <c r="J92"/>
  <c r="J23"/>
  <c r="J21"/>
  <c r="E21"/>
  <c r="J114"/>
  <c r="J20"/>
  <c r="J18"/>
  <c r="E18"/>
  <c r="F115"/>
  <c r="J17"/>
  <c r="J15"/>
  <c r="E15"/>
  <c r="F91"/>
  <c r="J14"/>
  <c r="J12"/>
  <c r="J112"/>
  <c r="E7"/>
  <c r="E108"/>
  <c i="10" r="J37"/>
  <c r="J36"/>
  <c i="1" r="AY103"/>
  <c i="10" r="J35"/>
  <c i="1" r="AX103"/>
  <c i="10"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0"/>
  <c r="BH170"/>
  <c r="BG170"/>
  <c r="BF170"/>
  <c r="T170"/>
  <c r="T169"/>
  <c r="R170"/>
  <c r="R169"/>
  <c r="P170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T147"/>
  <c r="R148"/>
  <c r="R147"/>
  <c r="P148"/>
  <c r="P147"/>
  <c r="BI146"/>
  <c r="BH146"/>
  <c r="BG146"/>
  <c r="BF146"/>
  <c r="T146"/>
  <c r="T145"/>
  <c r="R146"/>
  <c r="R145"/>
  <c r="P146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F129"/>
  <c r="E127"/>
  <c r="F89"/>
  <c r="E87"/>
  <c r="J24"/>
  <c r="E24"/>
  <c r="J92"/>
  <c r="J23"/>
  <c r="J21"/>
  <c r="E21"/>
  <c r="J131"/>
  <c r="J20"/>
  <c r="J18"/>
  <c r="E18"/>
  <c r="F92"/>
  <c r="J17"/>
  <c r="J15"/>
  <c r="E15"/>
  <c r="F131"/>
  <c r="J14"/>
  <c r="J12"/>
  <c r="J129"/>
  <c r="E7"/>
  <c r="E85"/>
  <c i="9" r="J37"/>
  <c r="J36"/>
  <c i="1" r="AY102"/>
  <c i="9" r="J35"/>
  <c i="1" r="AX102"/>
  <c i="9"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2"/>
  <c r="E110"/>
  <c r="F89"/>
  <c r="E87"/>
  <c r="J24"/>
  <c r="E24"/>
  <c r="J115"/>
  <c r="J23"/>
  <c r="J21"/>
  <c r="E21"/>
  <c r="J114"/>
  <c r="J20"/>
  <c r="J18"/>
  <c r="E18"/>
  <c r="F92"/>
  <c r="J17"/>
  <c r="J15"/>
  <c r="E15"/>
  <c r="F91"/>
  <c r="J14"/>
  <c r="J12"/>
  <c r="J89"/>
  <c r="E7"/>
  <c r="E85"/>
  <c i="8" r="J37"/>
  <c r="J36"/>
  <c i="1" r="AY101"/>
  <c i="8" r="J35"/>
  <c i="1" r="AX101"/>
  <c i="8"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2"/>
  <c r="E110"/>
  <c r="F89"/>
  <c r="E87"/>
  <c r="J24"/>
  <c r="E24"/>
  <c r="J92"/>
  <c r="J23"/>
  <c r="J21"/>
  <c r="E21"/>
  <c r="J91"/>
  <c r="J20"/>
  <c r="J18"/>
  <c r="E18"/>
  <c r="F115"/>
  <c r="J17"/>
  <c r="J15"/>
  <c r="E15"/>
  <c r="F114"/>
  <c r="J14"/>
  <c r="J12"/>
  <c r="J89"/>
  <c r="E7"/>
  <c r="E108"/>
  <c i="7" r="J37"/>
  <c r="J36"/>
  <c i="1" r="AY100"/>
  <c i="7" r="J35"/>
  <c i="1" r="AX100"/>
  <c i="7"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2"/>
  <c r="E110"/>
  <c r="F89"/>
  <c r="E87"/>
  <c r="J24"/>
  <c r="E24"/>
  <c r="J115"/>
  <c r="J23"/>
  <c r="J21"/>
  <c r="E21"/>
  <c r="J91"/>
  <c r="J20"/>
  <c r="J18"/>
  <c r="E18"/>
  <c r="F115"/>
  <c r="J17"/>
  <c r="J15"/>
  <c r="E15"/>
  <c r="F114"/>
  <c r="J14"/>
  <c r="J12"/>
  <c r="J89"/>
  <c r="E7"/>
  <c r="E108"/>
  <c i="6" r="J37"/>
  <c r="J36"/>
  <c i="1" r="AY99"/>
  <c i="6" r="J35"/>
  <c i="1" r="AX99"/>
  <c i="6"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T145"/>
  <c r="R146"/>
  <c r="R145"/>
  <c r="P146"/>
  <c r="P145"/>
  <c r="BI143"/>
  <c r="BH143"/>
  <c r="BG143"/>
  <c r="BF143"/>
  <c r="T143"/>
  <c r="T142"/>
  <c r="R143"/>
  <c r="R142"/>
  <c r="P143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T131"/>
  <c r="R132"/>
  <c r="R131"/>
  <c r="P132"/>
  <c r="P131"/>
  <c r="BI130"/>
  <c r="BH130"/>
  <c r="BG130"/>
  <c r="BF130"/>
  <c r="T130"/>
  <c r="T129"/>
  <c r="R130"/>
  <c r="R129"/>
  <c r="P130"/>
  <c r="P129"/>
  <c r="F121"/>
  <c r="E119"/>
  <c r="F89"/>
  <c r="E87"/>
  <c r="J24"/>
  <c r="E24"/>
  <c r="J124"/>
  <c r="J23"/>
  <c r="J21"/>
  <c r="E21"/>
  <c r="J91"/>
  <c r="J20"/>
  <c r="J18"/>
  <c r="E18"/>
  <c r="F92"/>
  <c r="J17"/>
  <c r="J15"/>
  <c r="E15"/>
  <c r="F123"/>
  <c r="J14"/>
  <c r="J12"/>
  <c r="J121"/>
  <c r="E7"/>
  <c r="E117"/>
  <c i="5" r="J37"/>
  <c r="J36"/>
  <c i="1" r="AY98"/>
  <c i="5" r="J35"/>
  <c i="1" r="AX98"/>
  <c i="5"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3"/>
  <c r="BH173"/>
  <c r="BG173"/>
  <c r="BF173"/>
  <c r="T173"/>
  <c r="T172"/>
  <c r="R173"/>
  <c r="R172"/>
  <c r="P173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F127"/>
  <c r="E125"/>
  <c r="F89"/>
  <c r="E87"/>
  <c r="J24"/>
  <c r="E24"/>
  <c r="J92"/>
  <c r="J23"/>
  <c r="J21"/>
  <c r="E21"/>
  <c r="J91"/>
  <c r="J20"/>
  <c r="J18"/>
  <c r="E18"/>
  <c r="F92"/>
  <c r="J17"/>
  <c r="J15"/>
  <c r="E15"/>
  <c r="F91"/>
  <c r="J14"/>
  <c r="J12"/>
  <c r="J127"/>
  <c r="E7"/>
  <c r="E123"/>
  <c i="4" r="J127"/>
  <c r="J37"/>
  <c r="J36"/>
  <c i="1" r="AY97"/>
  <c i="4" r="J35"/>
  <c i="1" r="AX97"/>
  <c i="4"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J98"/>
  <c r="F119"/>
  <c r="E117"/>
  <c r="F89"/>
  <c r="E87"/>
  <c r="J24"/>
  <c r="E24"/>
  <c r="J122"/>
  <c r="J23"/>
  <c r="J21"/>
  <c r="E21"/>
  <c r="J121"/>
  <c r="J20"/>
  <c r="J18"/>
  <c r="E18"/>
  <c r="F92"/>
  <c r="J17"/>
  <c r="J15"/>
  <c r="E15"/>
  <c r="F121"/>
  <c r="J14"/>
  <c r="J12"/>
  <c r="J89"/>
  <c r="E7"/>
  <c r="E115"/>
  <c i="3" r="J37"/>
  <c r="J36"/>
  <c i="1" r="AY96"/>
  <c i="3" r="J35"/>
  <c i="1" r="AX96"/>
  <c i="3" r="BI321"/>
  <c r="BH321"/>
  <c r="BG321"/>
  <c r="BF321"/>
  <c r="T321"/>
  <c r="R321"/>
  <c r="P321"/>
  <c r="BI320"/>
  <c r="BH320"/>
  <c r="BG320"/>
  <c r="BF320"/>
  <c r="T320"/>
  <c r="R320"/>
  <c r="P320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8"/>
  <c r="BH288"/>
  <c r="BG288"/>
  <c r="BF288"/>
  <c r="T288"/>
  <c r="R288"/>
  <c r="P288"/>
  <c r="BI287"/>
  <c r="BH287"/>
  <c r="BG287"/>
  <c r="BF287"/>
  <c r="T287"/>
  <c r="R287"/>
  <c r="P287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T250"/>
  <c r="R251"/>
  <c r="R250"/>
  <c r="P251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29"/>
  <c r="BH229"/>
  <c r="BG229"/>
  <c r="BF229"/>
  <c r="T229"/>
  <c r="T228"/>
  <c r="R229"/>
  <c r="R228"/>
  <c r="P229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T174"/>
  <c r="R175"/>
  <c r="R174"/>
  <c r="P175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F131"/>
  <c r="E129"/>
  <c r="F89"/>
  <c r="E87"/>
  <c r="J24"/>
  <c r="E24"/>
  <c r="J92"/>
  <c r="J23"/>
  <c r="J21"/>
  <c r="E21"/>
  <c r="J91"/>
  <c r="J20"/>
  <c r="J18"/>
  <c r="E18"/>
  <c r="F134"/>
  <c r="J17"/>
  <c r="J15"/>
  <c r="E15"/>
  <c r="F133"/>
  <c r="J14"/>
  <c r="J12"/>
  <c r="J131"/>
  <c r="E7"/>
  <c r="E85"/>
  <c i="2" r="J37"/>
  <c r="J36"/>
  <c i="1" r="AY95"/>
  <c i="2" r="J35"/>
  <c i="1" r="AX95"/>
  <c i="2" r="BI125"/>
  <c r="BH125"/>
  <c r="BG125"/>
  <c r="BF125"/>
  <c r="T125"/>
  <c r="T124"/>
  <c r="T123"/>
  <c r="R125"/>
  <c r="R124"/>
  <c r="R123"/>
  <c r="P125"/>
  <c r="P124"/>
  <c r="P123"/>
  <c r="BI122"/>
  <c r="BH122"/>
  <c r="BG122"/>
  <c r="BF122"/>
  <c r="T122"/>
  <c r="R122"/>
  <c r="P122"/>
  <c r="BI121"/>
  <c r="BH121"/>
  <c r="BG121"/>
  <c r="BF121"/>
  <c r="T121"/>
  <c r="R121"/>
  <c r="P121"/>
  <c r="F113"/>
  <c r="E111"/>
  <c r="F89"/>
  <c r="E87"/>
  <c r="J24"/>
  <c r="E24"/>
  <c r="J116"/>
  <c r="J23"/>
  <c r="J21"/>
  <c r="E21"/>
  <c r="J115"/>
  <c r="J20"/>
  <c r="J18"/>
  <c r="E18"/>
  <c r="F116"/>
  <c r="J17"/>
  <c r="J15"/>
  <c r="E15"/>
  <c r="F115"/>
  <c r="J14"/>
  <c r="J12"/>
  <c r="J113"/>
  <c r="E7"/>
  <c r="E109"/>
  <c i="1" r="L90"/>
  <c r="AM90"/>
  <c r="AM89"/>
  <c r="L89"/>
  <c r="AM87"/>
  <c r="L87"/>
  <c r="L85"/>
  <c r="L84"/>
  <c i="3" r="BK261"/>
  <c r="J196"/>
  <c r="J304"/>
  <c r="J273"/>
  <c r="J211"/>
  <c r="BK162"/>
  <c r="BK140"/>
  <c r="J293"/>
  <c r="J216"/>
  <c r="BK166"/>
  <c r="J314"/>
  <c r="J283"/>
  <c r="BK255"/>
  <c r="BK181"/>
  <c r="BK313"/>
  <c r="BK283"/>
  <c r="J155"/>
  <c r="BK291"/>
  <c r="BK263"/>
  <c r="J209"/>
  <c r="BK190"/>
  <c r="J162"/>
  <c r="J275"/>
  <c r="BK201"/>
  <c r="BK185"/>
  <c r="BK150"/>
  <c r="J224"/>
  <c r="J154"/>
  <c r="J140"/>
  <c i="4" r="J318"/>
  <c r="BK236"/>
  <c r="BK210"/>
  <c r="J181"/>
  <c r="BK154"/>
  <c r="BK318"/>
  <c r="J288"/>
  <c r="J185"/>
  <c r="BK149"/>
  <c r="BK287"/>
  <c r="J234"/>
  <c r="J208"/>
  <c r="J304"/>
  <c r="J253"/>
  <c r="J226"/>
  <c r="BK173"/>
  <c r="BK240"/>
  <c r="J184"/>
  <c i="5" r="BK241"/>
  <c r="BK210"/>
  <c r="BK165"/>
  <c r="J257"/>
  <c r="BK238"/>
  <c r="J214"/>
  <c r="J143"/>
  <c r="BK226"/>
  <c r="BK158"/>
  <c r="BK245"/>
  <c r="BK222"/>
  <c r="J165"/>
  <c r="BK243"/>
  <c r="J204"/>
  <c r="J222"/>
  <c r="J207"/>
  <c r="BK164"/>
  <c r="BK154"/>
  <c r="J144"/>
  <c i="6" r="BK139"/>
  <c r="J158"/>
  <c r="J132"/>
  <c r="J139"/>
  <c r="BK149"/>
  <c i="7" r="BK123"/>
  <c r="J121"/>
  <c i="8" r="BK272"/>
  <c r="BK197"/>
  <c r="J161"/>
  <c r="BK243"/>
  <c r="J194"/>
  <c r="BK144"/>
  <c r="J259"/>
  <c r="J237"/>
  <c r="BK196"/>
  <c r="J173"/>
  <c r="J212"/>
  <c r="BK153"/>
  <c r="BK125"/>
  <c r="J218"/>
  <c r="J134"/>
  <c r="J272"/>
  <c r="BK249"/>
  <c r="BK168"/>
  <c r="BK140"/>
  <c r="BK236"/>
  <c r="J157"/>
  <c r="BK126"/>
  <c r="BK206"/>
  <c r="J147"/>
  <c r="J261"/>
  <c r="J205"/>
  <c r="BK194"/>
  <c r="J164"/>
  <c i="10" r="BK140"/>
  <c r="J213"/>
  <c r="J148"/>
  <c r="BK258"/>
  <c r="BK277"/>
  <c r="BK214"/>
  <c r="J215"/>
  <c r="J142"/>
  <c r="BK260"/>
  <c r="J204"/>
  <c r="BK282"/>
  <c r="BK228"/>
  <c r="BK161"/>
  <c r="J298"/>
  <c r="BK259"/>
  <c r="J241"/>
  <c r="J300"/>
  <c r="J253"/>
  <c r="BK223"/>
  <c r="J188"/>
  <c r="BK144"/>
  <c r="J258"/>
  <c r="J219"/>
  <c r="J179"/>
  <c r="J297"/>
  <c i="11" r="BK197"/>
  <c r="J143"/>
  <c r="BK164"/>
  <c r="BK132"/>
  <c r="J166"/>
  <c r="J123"/>
  <c r="J164"/>
  <c r="J185"/>
  <c r="BK136"/>
  <c r="J186"/>
  <c r="BK183"/>
  <c r="J122"/>
  <c r="BK133"/>
  <c i="12" r="J132"/>
  <c r="J155"/>
  <c r="J140"/>
  <c r="BK155"/>
  <c r="BK159"/>
  <c r="BK134"/>
  <c r="BK142"/>
  <c r="J133"/>
  <c r="BK124"/>
  <c i="2" r="J34"/>
  <c i="3" r="J272"/>
  <c r="J217"/>
  <c r="BK167"/>
  <c r="BK300"/>
  <c r="BK258"/>
  <c r="BK244"/>
  <c r="BK211"/>
  <c r="J179"/>
  <c r="BK145"/>
  <c r="J291"/>
  <c r="J256"/>
  <c r="BK184"/>
  <c r="J306"/>
  <c r="BK285"/>
  <c r="J221"/>
  <c r="J202"/>
  <c r="BK175"/>
  <c r="J279"/>
  <c r="J222"/>
  <c r="BK170"/>
  <c r="J141"/>
  <c r="BK310"/>
  <c r="J268"/>
  <c r="BK239"/>
  <c r="BK152"/>
  <c r="BK242"/>
  <c r="BK169"/>
  <c r="BK281"/>
  <c r="BK227"/>
  <c r="J193"/>
  <c r="BK160"/>
  <c r="BK290"/>
  <c r="J245"/>
  <c r="J181"/>
  <c r="BK273"/>
  <c r="J219"/>
  <c r="J156"/>
  <c i="4" r="BK328"/>
  <c r="J317"/>
  <c r="BK258"/>
  <c r="BK214"/>
  <c r="J201"/>
  <c r="J165"/>
  <c r="BK147"/>
  <c r="J294"/>
  <c r="BK243"/>
  <c r="J182"/>
  <c r="BK315"/>
  <c r="J249"/>
  <c r="J222"/>
  <c r="BK158"/>
  <c r="BK220"/>
  <c r="J193"/>
  <c r="BK139"/>
  <c r="BK323"/>
  <c r="J282"/>
  <c r="J250"/>
  <c r="BK198"/>
  <c r="BK176"/>
  <c r="J328"/>
  <c r="BK304"/>
  <c r="J286"/>
  <c r="BK234"/>
  <c r="J159"/>
  <c r="BK288"/>
  <c r="BK286"/>
  <c r="J190"/>
  <c r="J137"/>
  <c r="J194"/>
  <c r="BK140"/>
  <c i="5" r="BK234"/>
  <c r="J198"/>
  <c r="BK138"/>
  <c r="BK203"/>
  <c r="BK252"/>
  <c r="BK244"/>
  <c r="BK196"/>
  <c r="BK260"/>
  <c r="J243"/>
  <c r="BK227"/>
  <c r="J188"/>
  <c r="BK156"/>
  <c r="BK190"/>
  <c r="J164"/>
  <c r="J171"/>
  <c r="BK153"/>
  <c r="BK201"/>
  <c r="BK155"/>
  <c r="BK249"/>
  <c r="J216"/>
  <c r="J197"/>
  <c r="J217"/>
  <c r="BK162"/>
  <c r="J225"/>
  <c r="BK185"/>
  <c r="BK160"/>
  <c i="8" r="J207"/>
  <c r="BK173"/>
  <c r="J245"/>
  <c r="J199"/>
  <c r="BK136"/>
  <c r="J248"/>
  <c r="BK223"/>
  <c r="J175"/>
  <c r="BK215"/>
  <c r="J177"/>
  <c r="BK138"/>
  <c r="BK239"/>
  <c r="J150"/>
  <c r="J274"/>
  <c r="BK250"/>
  <c r="BK190"/>
  <c r="BK161"/>
  <c r="BK277"/>
  <c r="BK275"/>
  <c r="J273"/>
  <c r="BK259"/>
  <c r="BK247"/>
  <c r="J243"/>
  <c r="BK237"/>
  <c r="J230"/>
  <c r="J210"/>
  <c r="J203"/>
  <c r="BK198"/>
  <c r="BK159"/>
  <c r="BK149"/>
  <c r="J144"/>
  <c r="BK135"/>
  <c r="J125"/>
  <c r="BK246"/>
  <c r="BK244"/>
  <c r="BK235"/>
  <c r="BK211"/>
  <c r="J172"/>
  <c r="BK124"/>
  <c r="J267"/>
  <c r="J225"/>
  <c r="BK199"/>
  <c r="BK170"/>
  <c r="BK252"/>
  <c r="J206"/>
  <c r="J151"/>
  <c i="9" r="J141"/>
  <c r="J142"/>
  <c r="J137"/>
  <c r="BK137"/>
  <c r="J122"/>
  <c i="10" r="BK287"/>
  <c r="J244"/>
  <c r="J186"/>
  <c r="J160"/>
  <c r="BK229"/>
  <c r="BK153"/>
  <c r="BK294"/>
  <c r="J226"/>
  <c r="BK179"/>
  <c r="J281"/>
  <c r="BK221"/>
  <c r="J290"/>
  <c r="J262"/>
  <c r="J293"/>
  <c r="J184"/>
  <c r="J206"/>
  <c r="J173"/>
  <c r="J139"/>
  <c r="BK293"/>
  <c r="BK254"/>
  <c r="BK226"/>
  <c r="BK271"/>
  <c r="BK242"/>
  <c r="BK197"/>
  <c r="J153"/>
  <c r="BK142"/>
  <c r="BK278"/>
  <c r="BK212"/>
  <c r="J187"/>
  <c r="BK300"/>
  <c r="J198"/>
  <c r="BK186"/>
  <c r="J157"/>
  <c r="J280"/>
  <c r="J271"/>
  <c r="J238"/>
  <c r="J227"/>
  <c r="BK204"/>
  <c r="J163"/>
  <c i="11" r="J199"/>
  <c r="J140"/>
  <c r="J197"/>
  <c r="J183"/>
  <c r="BK165"/>
  <c r="J132"/>
  <c r="BK166"/>
  <c r="J181"/>
  <c r="BK175"/>
  <c r="J134"/>
  <c r="J168"/>
  <c r="BK121"/>
  <c r="BK174"/>
  <c r="BK179"/>
  <c r="BK125"/>
  <c r="J190"/>
  <c r="BK184"/>
  <c r="BK142"/>
  <c r="J135"/>
  <c r="J189"/>
  <c r="J130"/>
  <c i="12" r="J151"/>
  <c r="BK157"/>
  <c r="J142"/>
  <c r="BK162"/>
  <c r="BK127"/>
  <c r="BK135"/>
  <c r="BK146"/>
  <c r="BK129"/>
  <c r="J126"/>
  <c i="2" r="F35"/>
  <c i="3" r="BK279"/>
  <c r="BK206"/>
  <c r="BK172"/>
  <c r="BK317"/>
  <c r="BK257"/>
  <c r="BK235"/>
  <c r="BK210"/>
  <c r="BK182"/>
  <c r="BK154"/>
  <c r="J302"/>
  <c r="J260"/>
  <c r="J207"/>
  <c r="J312"/>
  <c r="J292"/>
  <c r="BK220"/>
  <c r="J194"/>
  <c r="BK164"/>
  <c r="BK309"/>
  <c r="BK268"/>
  <c r="J220"/>
  <c r="J167"/>
  <c r="BK320"/>
  <c r="BK266"/>
  <c r="J235"/>
  <c r="BK178"/>
  <c r="J318"/>
  <c r="J271"/>
  <c r="BK186"/>
  <c r="J153"/>
  <c r="BK278"/>
  <c r="BK232"/>
  <c r="J185"/>
  <c r="BK158"/>
  <c r="J249"/>
  <c r="BK199"/>
  <c r="J172"/>
  <c r="BK282"/>
  <c r="BK226"/>
  <c r="J169"/>
  <c i="4" r="J326"/>
  <c r="J315"/>
  <c r="J251"/>
  <c r="BK204"/>
  <c r="BK166"/>
  <c r="BK152"/>
  <c r="BK309"/>
  <c r="BK284"/>
  <c r="J204"/>
  <c r="J155"/>
  <c r="J303"/>
  <c r="BK260"/>
  <c r="BK232"/>
  <c r="J188"/>
  <c r="BK132"/>
  <c r="J227"/>
  <c r="J168"/>
  <c r="BK329"/>
  <c r="J293"/>
  <c r="BK266"/>
  <c r="J235"/>
  <c r="BK219"/>
  <c r="BK153"/>
  <c r="J301"/>
  <c r="BK263"/>
  <c r="J209"/>
  <c r="J135"/>
  <c r="J242"/>
  <c r="J167"/>
  <c r="J232"/>
  <c r="BK165"/>
  <c r="J138"/>
  <c i="5" r="J226"/>
  <c r="BK202"/>
  <c r="J142"/>
  <c r="BK247"/>
  <c r="BK219"/>
  <c r="BK169"/>
  <c r="BK216"/>
  <c r="BK254"/>
  <c r="J236"/>
  <c r="J184"/>
  <c r="J241"/>
  <c r="J156"/>
  <c r="BK139"/>
  <c r="J194"/>
  <c r="J160"/>
  <c r="J148"/>
  <c i="6" r="J148"/>
  <c r="BK157"/>
  <c r="J152"/>
  <c r="BK135"/>
  <c r="BK143"/>
  <c i="7" r="J127"/>
  <c r="BK122"/>
  <c r="J123"/>
  <c i="8" r="J250"/>
  <c r="J201"/>
  <c r="J182"/>
  <c r="BK225"/>
  <c r="BK189"/>
  <c r="BK270"/>
  <c r="J235"/>
  <c r="BK192"/>
  <c r="J165"/>
  <c r="BK201"/>
  <c r="BK141"/>
  <c r="BK238"/>
  <c r="BK143"/>
  <c r="J121"/>
  <c r="J279"/>
  <c r="BK274"/>
  <c r="J271"/>
  <c r="J256"/>
  <c r="J244"/>
  <c r="J240"/>
  <c r="J234"/>
  <c r="J228"/>
  <c r="J204"/>
  <c r="BK200"/>
  <c r="J163"/>
  <c r="BK154"/>
  <c r="BK148"/>
  <c r="J143"/>
  <c r="BK131"/>
  <c r="J129"/>
  <c r="BK123"/>
  <c r="BK245"/>
  <c r="BK241"/>
  <c r="J229"/>
  <c r="J171"/>
  <c r="J275"/>
  <c r="J254"/>
  <c r="J216"/>
  <c r="BK193"/>
  <c r="J277"/>
  <c r="J232"/>
  <c r="J180"/>
  <c r="J149"/>
  <c i="9" r="BK142"/>
  <c r="J130"/>
  <c r="BK122"/>
  <c r="J133"/>
  <c r="BK134"/>
  <c i="10" r="BK292"/>
  <c r="BK251"/>
  <c r="J201"/>
  <c r="BK167"/>
  <c r="BK139"/>
  <c r="J158"/>
  <c r="BK284"/>
  <c r="J224"/>
  <c r="BK178"/>
  <c r="BK261"/>
  <c r="J223"/>
  <c r="BK275"/>
  <c r="BK201"/>
  <c r="BK263"/>
  <c r="BK253"/>
  <c r="BK185"/>
  <c r="BK301"/>
  <c r="BK234"/>
  <c r="BK193"/>
  <c r="BK181"/>
  <c r="BK165"/>
  <c r="J275"/>
  <c r="J268"/>
  <c r="BK237"/>
  <c r="BK217"/>
  <c r="BK198"/>
  <c r="J155"/>
  <c i="11" r="J173"/>
  <c r="J125"/>
  <c r="BK171"/>
  <c r="BK163"/>
  <c r="BK139"/>
  <c r="BK124"/>
  <c r="BK154"/>
  <c r="BK182"/>
  <c i="12" r="J147"/>
  <c r="J141"/>
  <c r="BK161"/>
  <c r="J153"/>
  <c r="J148"/>
  <c r="BK153"/>
  <c r="J131"/>
  <c i="2" r="F34"/>
  <c i="3" r="J210"/>
  <c r="BK177"/>
  <c r="J144"/>
  <c r="J315"/>
  <c r="BK253"/>
  <c r="J236"/>
  <c r="J227"/>
  <c r="J191"/>
  <c r="BK146"/>
  <c r="BK306"/>
  <c r="BK245"/>
  <c r="J143"/>
  <c r="BK296"/>
  <c r="J246"/>
  <c r="J188"/>
  <c r="J142"/>
  <c r="J294"/>
  <c r="BK249"/>
  <c r="J205"/>
  <c r="J145"/>
  <c r="BK287"/>
  <c r="J240"/>
  <c r="BK205"/>
  <c r="J321"/>
  <c r="J267"/>
  <c r="J184"/>
  <c r="J159"/>
  <c r="J254"/>
  <c r="BK189"/>
  <c r="J150"/>
  <c r="BK270"/>
  <c r="J213"/>
  <c r="J186"/>
  <c r="BK153"/>
  <c r="J237"/>
  <c i="4" r="J281"/>
  <c r="BK291"/>
  <c r="BK249"/>
  <c r="BK225"/>
  <c r="J162"/>
  <c r="BK137"/>
  <c r="J319"/>
  <c r="BK293"/>
  <c r="J270"/>
  <c r="J240"/>
  <c r="BK226"/>
  <c r="J139"/>
  <c r="J302"/>
  <c r="J262"/>
  <c r="J207"/>
  <c r="BK178"/>
  <c r="BK324"/>
  <c r="J261"/>
  <c r="J243"/>
  <c r="J175"/>
  <c r="J278"/>
  <c r="BK192"/>
  <c r="BK171"/>
  <c r="BK330"/>
  <c r="J316"/>
  <c r="BK273"/>
  <c r="BK238"/>
  <c r="BK222"/>
  <c r="J192"/>
  <c r="J145"/>
  <c r="J314"/>
  <c r="BK281"/>
  <c r="BK212"/>
  <c r="BK298"/>
  <c r="J254"/>
  <c r="BK193"/>
  <c r="J160"/>
  <c r="BK129"/>
  <c r="J216"/>
  <c r="BK159"/>
  <c i="5" r="J260"/>
  <c r="BK223"/>
  <c r="BK177"/>
  <c r="BK206"/>
  <c r="J247"/>
  <c r="BK204"/>
  <c r="BK166"/>
  <c r="BK251"/>
  <c r="J232"/>
  <c r="BK194"/>
  <c r="BK144"/>
  <c r="BK192"/>
  <c r="J181"/>
  <c r="J256"/>
  <c r="J166"/>
  <c r="BK207"/>
  <c r="BK188"/>
  <c r="J150"/>
  <c r="J242"/>
  <c r="BK218"/>
  <c r="J201"/>
  <c r="BK259"/>
  <c r="J248"/>
  <c r="BK224"/>
  <c r="BK181"/>
  <c r="BK149"/>
  <c r="BK233"/>
  <c r="BK151"/>
  <c r="J218"/>
  <c r="J161"/>
  <c r="J147"/>
  <c i="6" r="BK146"/>
  <c r="BK153"/>
  <c r="J153"/>
  <c r="J134"/>
  <c r="BK130"/>
  <c r="J149"/>
  <c r="J135"/>
  <c i="7" r="J125"/>
  <c r="BK125"/>
  <c i="8" r="J260"/>
  <c r="BK183"/>
  <c r="J155"/>
  <c r="J136"/>
  <c r="BK219"/>
  <c r="J160"/>
  <c r="BK121"/>
  <c r="BK253"/>
  <c r="J224"/>
  <c r="BK186"/>
  <c r="J269"/>
  <c r="J183"/>
  <c r="J148"/>
  <c r="J249"/>
  <c r="BK160"/>
  <c r="BK132"/>
  <c r="BK273"/>
  <c r="J219"/>
  <c r="J179"/>
  <c r="BK155"/>
  <c r="BK254"/>
  <c r="J222"/>
  <c r="J246"/>
  <c r="BK242"/>
  <c r="J215"/>
  <c r="BK165"/>
  <c r="BK278"/>
  <c r="J262"/>
  <c r="BK204"/>
  <c r="BK176"/>
  <c r="J258"/>
  <c r="J221"/>
  <c r="J169"/>
  <c r="J127"/>
  <c i="9" r="J128"/>
  <c r="BK139"/>
  <c r="BK141"/>
  <c r="J134"/>
  <c r="J127"/>
  <c i="10" r="J230"/>
  <c r="J192"/>
  <c r="BK143"/>
  <c r="J225"/>
  <c r="J162"/>
  <c r="BK289"/>
  <c r="J228"/>
  <c r="BK273"/>
  <c r="BK189"/>
  <c r="BK151"/>
  <c r="BK248"/>
  <c r="J214"/>
  <c r="BK183"/>
  <c r="BK296"/>
  <c i="11" r="BK160"/>
  <c r="J126"/>
  <c r="BK147"/>
  <c r="BK145"/>
  <c r="BK189"/>
  <c r="J163"/>
  <c r="BK178"/>
  <c r="J124"/>
  <c r="BK185"/>
  <c r="J176"/>
  <c r="J129"/>
  <c r="J131"/>
  <c r="J167"/>
  <c i="12" r="BK154"/>
  <c r="J124"/>
  <c r="BK132"/>
  <c r="J149"/>
  <c r="BK158"/>
  <c r="J162"/>
  <c r="BK148"/>
  <c r="BK136"/>
  <c r="BK128"/>
  <c i="2" r="F37"/>
  <c i="3" r="J310"/>
  <c r="BK196"/>
  <c r="BK141"/>
  <c r="J316"/>
  <c r="J265"/>
  <c r="BK237"/>
  <c r="BK216"/>
  <c r="J177"/>
  <c r="BK142"/>
  <c r="BK295"/>
  <c r="J214"/>
  <c r="J190"/>
  <c r="BK305"/>
  <c r="J278"/>
  <c r="J251"/>
  <c r="J284"/>
  <c r="J255"/>
  <c r="J206"/>
  <c r="J164"/>
  <c r="J158"/>
  <c r="J261"/>
  <c r="BK219"/>
  <c r="J189"/>
  <c r="J285"/>
  <c r="J234"/>
  <c r="BK217"/>
  <c i="4" r="J329"/>
  <c r="J308"/>
  <c r="BK239"/>
  <c r="BK208"/>
  <c r="BK186"/>
  <c r="BK160"/>
  <c r="BK306"/>
  <c r="BK282"/>
  <c r="J263"/>
  <c r="J215"/>
  <c r="BK201"/>
  <c r="BK177"/>
  <c r="J169"/>
  <c r="J141"/>
  <c r="BK294"/>
  <c r="BK276"/>
  <c r="BK251"/>
  <c r="J237"/>
  <c r="BK142"/>
  <c r="J325"/>
  <c r="J291"/>
  <c r="BK242"/>
  <c r="BK213"/>
  <c r="BK164"/>
  <c r="BK314"/>
  <c r="BK299"/>
  <c r="BK233"/>
  <c r="BK161"/>
  <c r="BK145"/>
  <c r="BK248"/>
  <c r="J203"/>
  <c r="J146"/>
  <c r="J219"/>
  <c r="J176"/>
  <c r="J133"/>
  <c r="BK312"/>
  <c r="BK274"/>
  <c r="J236"/>
  <c r="BK215"/>
  <c r="BK190"/>
  <c r="J327"/>
  <c r="J296"/>
  <c r="J274"/>
  <c r="J231"/>
  <c r="BK155"/>
  <c r="J283"/>
  <c r="BK279"/>
  <c r="J189"/>
  <c r="BK135"/>
  <c i="5" r="J189"/>
  <c r="J163"/>
  <c r="J199"/>
  <c r="BK137"/>
  <c r="J245"/>
  <c r="J196"/>
  <c r="J221"/>
  <c r="J170"/>
  <c r="J252"/>
  <c r="J238"/>
  <c r="BK212"/>
  <c r="BK163"/>
  <c r="J229"/>
  <c r="J153"/>
  <c r="BK213"/>
  <c r="BK173"/>
  <c r="J158"/>
  <c r="BK146"/>
  <c i="6" r="J143"/>
  <c r="J140"/>
  <c r="BK140"/>
  <c r="BK158"/>
  <c r="J150"/>
  <c r="J156"/>
  <c i="7" r="BK126"/>
  <c i="8" r="BK263"/>
  <c r="J233"/>
  <c r="J193"/>
  <c r="J178"/>
  <c r="J140"/>
  <c r="J190"/>
  <c r="BK142"/>
  <c r="BK264"/>
  <c r="BK233"/>
  <c r="J187"/>
  <c r="J266"/>
  <c r="J197"/>
  <c r="BK147"/>
  <c r="BK221"/>
  <c r="J124"/>
  <c r="BK269"/>
  <c r="BK218"/>
  <c r="J185"/>
  <c r="J159"/>
  <c r="BK139"/>
  <c r="J241"/>
  <c r="BK216"/>
  <c r="J139"/>
  <c r="BK178"/>
  <c r="J122"/>
  <c r="BK268"/>
  <c r="J247"/>
  <c r="J200"/>
  <c r="BK172"/>
  <c r="BK262"/>
  <c r="BK212"/>
  <c r="J156"/>
  <c r="J128"/>
  <c i="9" r="J123"/>
  <c r="BK138"/>
  <c r="BK123"/>
  <c r="J138"/>
  <c r="J129"/>
  <c r="BK124"/>
  <c i="10" r="J278"/>
  <c r="J222"/>
  <c r="BK191"/>
  <c r="BK162"/>
  <c r="BK207"/>
  <c r="BK146"/>
  <c r="BK256"/>
  <c r="BK195"/>
  <c r="BK141"/>
  <c r="J240"/>
  <c r="J266"/>
  <c r="J294"/>
  <c r="BK257"/>
  <c r="J200"/>
  <c r="J251"/>
  <c r="J176"/>
  <c r="J144"/>
  <c r="J296"/>
  <c r="J267"/>
  <c r="J236"/>
  <c r="BK279"/>
  <c r="BK249"/>
  <c r="BK215"/>
  <c r="BK303"/>
  <c r="BK240"/>
  <c r="J208"/>
  <c r="BK302"/>
  <c r="J233"/>
  <c i="11" r="J153"/>
  <c r="BK144"/>
  <c r="BK158"/>
  <c r="J170"/>
  <c r="BK127"/>
  <c r="J178"/>
  <c r="BK199"/>
  <c r="BK177"/>
  <c r="BK200"/>
  <c r="BK157"/>
  <c r="J157"/>
  <c r="J187"/>
  <c r="BK123"/>
  <c i="12" r="J139"/>
  <c r="J154"/>
  <c r="BK145"/>
  <c r="J160"/>
  <c r="BK131"/>
  <c r="J145"/>
  <c r="BK144"/>
  <c r="J156"/>
  <c i="2" r="J125"/>
  <c r="J121"/>
  <c i="3" r="J239"/>
  <c r="J204"/>
  <c r="J180"/>
  <c r="J309"/>
  <c r="BK269"/>
  <c r="J226"/>
  <c r="J201"/>
  <c r="J175"/>
  <c r="BK315"/>
  <c r="BK272"/>
  <c r="J244"/>
  <c r="BK192"/>
  <c r="J308"/>
  <c r="J290"/>
  <c r="BK264"/>
  <c r="BK215"/>
  <c r="BK180"/>
  <c r="BK148"/>
  <c r="J303"/>
  <c r="BK254"/>
  <c r="BK214"/>
  <c r="BK165"/>
  <c r="BK302"/>
  <c r="J282"/>
  <c r="J232"/>
  <c r="BK159"/>
  <c r="BK308"/>
  <c r="BK265"/>
  <c r="J170"/>
  <c r="BK297"/>
  <c r="J280"/>
  <c r="J233"/>
  <c r="BK202"/>
  <c r="BK156"/>
  <c r="J281"/>
  <c r="BK240"/>
  <c r="BK173"/>
  <c r="BK259"/>
  <c r="BK233"/>
  <c r="BK198"/>
  <c r="J147"/>
  <c i="4" r="BK269"/>
  <c r="BK267"/>
  <c r="J218"/>
  <c r="BK206"/>
  <c r="BK182"/>
  <c r="BK172"/>
  <c r="J143"/>
  <c r="BK292"/>
  <c r="J266"/>
  <c r="BK254"/>
  <c r="BK241"/>
  <c r="J214"/>
  <c r="J158"/>
  <c r="J131"/>
  <c r="BK317"/>
  <c r="BK290"/>
  <c r="J252"/>
  <c r="BK235"/>
  <c r="J198"/>
  <c r="BK163"/>
  <c r="BK313"/>
  <c r="J273"/>
  <c r="BK216"/>
  <c r="BK156"/>
  <c r="BK141"/>
  <c r="BK303"/>
  <c r="J268"/>
  <c r="BK211"/>
  <c r="J134"/>
  <c r="J271"/>
  <c r="J238"/>
  <c r="BK169"/>
  <c r="J246"/>
  <c r="BK189"/>
  <c r="J142"/>
  <c i="5" r="J224"/>
  <c r="BK257"/>
  <c r="BK136"/>
  <c r="BK199"/>
  <c r="BK147"/>
  <c r="BK248"/>
  <c r="BK217"/>
  <c r="BK182"/>
  <c r="BK148"/>
  <c r="BK197"/>
  <c r="BK176"/>
  <c r="J233"/>
  <c r="BK142"/>
  <c r="J202"/>
  <c r="BK186"/>
  <c r="J151"/>
  <c r="J239"/>
  <c r="J227"/>
  <c r="J206"/>
  <c r="J168"/>
  <c r="BK229"/>
  <c r="BK171"/>
  <c i="6" r="BK134"/>
  <c i="7" r="BK128"/>
  <c r="BK121"/>
  <c i="8" r="BK271"/>
  <c r="J268"/>
  <c r="J186"/>
  <c r="BK174"/>
  <c r="J141"/>
  <c r="BK214"/>
  <c r="BK129"/>
  <c r="BK251"/>
  <c r="BK232"/>
  <c r="J189"/>
  <c r="BK265"/>
  <c r="J192"/>
  <c r="BK145"/>
  <c r="BK248"/>
  <c r="J137"/>
  <c r="BK258"/>
  <c r="BK217"/>
  <c r="J176"/>
  <c r="J130"/>
  <c r="BK234"/>
  <c r="BK152"/>
  <c r="J133"/>
  <c r="BK228"/>
  <c r="BK177"/>
  <c r="J154"/>
  <c r="J265"/>
  <c r="BK226"/>
  <c r="BK202"/>
  <c r="J278"/>
  <c r="BK229"/>
  <c r="J174"/>
  <c r="J145"/>
  <c i="9" r="J139"/>
  <c r="BK140"/>
  <c r="J136"/>
  <c r="BK131"/>
  <c r="J125"/>
  <c i="10" r="J288"/>
  <c r="BK264"/>
  <c r="BK216"/>
  <c r="BK173"/>
  <c r="J277"/>
  <c r="BK152"/>
  <c r="BK200"/>
  <c r="BK163"/>
  <c r="J248"/>
  <c r="J177"/>
  <c r="J210"/>
  <c r="J264"/>
  <c r="BK190"/>
  <c r="BK239"/>
  <c r="BK148"/>
  <c r="J303"/>
  <c r="J269"/>
  <c r="BK232"/>
  <c r="BK269"/>
  <c r="BK225"/>
  <c r="BK213"/>
  <c r="J146"/>
  <c r="BK291"/>
  <c r="BK222"/>
  <c r="J209"/>
  <c r="BK159"/>
  <c r="BK202"/>
  <c r="J182"/>
  <c r="BK166"/>
  <c r="J284"/>
  <c r="BK274"/>
  <c r="J252"/>
  <c r="BK230"/>
  <c r="J205"/>
  <c r="J185"/>
  <c i="11" r="J177"/>
  <c r="BK134"/>
  <c r="J188"/>
  <c r="BK167"/>
  <c r="BK131"/>
  <c r="J180"/>
  <c r="BK141"/>
  <c r="J159"/>
  <c r="J179"/>
  <c r="J149"/>
  <c r="J195"/>
  <c r="J172"/>
  <c r="BK187"/>
  <c r="J145"/>
  <c r="J196"/>
  <c r="BK188"/>
  <c r="J152"/>
  <c r="BK196"/>
  <c r="BK162"/>
  <c i="12" r="J159"/>
  <c i="2" r="BK122"/>
  <c r="J122"/>
  <c i="3" r="BK280"/>
  <c r="BK224"/>
  <c r="J183"/>
  <c r="BK147"/>
  <c r="BK294"/>
  <c r="J263"/>
  <c r="J247"/>
  <c r="BK229"/>
  <c r="BK207"/>
  <c r="J151"/>
  <c r="BK293"/>
  <c r="BK251"/>
  <c r="BK157"/>
  <c r="J300"/>
  <c r="J225"/>
  <c r="BK193"/>
  <c r="BK163"/>
  <c r="BK304"/>
  <c r="J288"/>
  <c r="J215"/>
  <c r="J163"/>
  <c r="BK292"/>
  <c r="J258"/>
  <c r="BK209"/>
  <c r="J157"/>
  <c r="J296"/>
  <c r="BK171"/>
  <c r="J148"/>
  <c i="4" r="BK223"/>
  <c r="J196"/>
  <c r="J163"/>
  <c r="BK146"/>
  <c r="J290"/>
  <c r="BK255"/>
  <c r="BK207"/>
  <c r="J183"/>
  <c r="J170"/>
  <c r="J147"/>
  <c r="BK136"/>
  <c r="BK275"/>
  <c r="J248"/>
  <c r="BK229"/>
  <c r="BK188"/>
  <c r="J140"/>
  <c r="J324"/>
  <c r="J309"/>
  <c r="J276"/>
  <c r="BK250"/>
  <c r="BK237"/>
  <c r="BK200"/>
  <c r="J144"/>
  <c r="J305"/>
  <c r="BK261"/>
  <c r="BK231"/>
  <c r="J180"/>
  <c r="BK302"/>
  <c r="J257"/>
  <c r="J229"/>
  <c r="J150"/>
  <c r="J228"/>
  <c r="BK203"/>
  <c r="J178"/>
  <c r="BK144"/>
  <c r="J330"/>
  <c r="BK285"/>
  <c r="BK268"/>
  <c r="BK224"/>
  <c r="J197"/>
  <c r="BK151"/>
  <c r="BK316"/>
  <c r="J297"/>
  <c r="BK253"/>
  <c r="BK185"/>
  <c r="J292"/>
  <c r="BK252"/>
  <c r="J191"/>
  <c r="J166"/>
  <c r="J244"/>
  <c r="J151"/>
  <c i="5" r="BK232"/>
  <c r="J195"/>
  <c r="BK208"/>
  <c r="BK253"/>
  <c r="BK246"/>
  <c r="J180"/>
  <c r="J141"/>
  <c r="BK205"/>
  <c r="BK242"/>
  <c r="BK221"/>
  <c i="8" r="BK261"/>
  <c r="J208"/>
  <c r="BK157"/>
  <c r="BK231"/>
  <c r="J188"/>
  <c r="BK137"/>
  <c r="BK255"/>
  <c r="BK209"/>
  <c r="BK133"/>
  <c r="J202"/>
  <c r="J123"/>
  <c r="J158"/>
  <c r="BK122"/>
  <c r="J257"/>
  <c r="BK188"/>
  <c r="J166"/>
  <c r="BK150"/>
  <c r="J223"/>
  <c r="BK169"/>
  <c r="J280"/>
  <c r="BK191"/>
  <c r="BK164"/>
  <c r="BK266"/>
  <c r="BK222"/>
  <c r="BK195"/>
  <c r="BK279"/>
  <c r="BK240"/>
  <c r="BK220"/>
  <c r="BK167"/>
  <c r="J131"/>
  <c i="9" r="BK136"/>
  <c r="BK128"/>
  <c r="J140"/>
  <c r="BK126"/>
  <c r="BK135"/>
  <c i="10" r="BK297"/>
  <c r="J254"/>
  <c r="BK206"/>
  <c r="J168"/>
  <c r="J286"/>
  <c r="BK177"/>
  <c r="J141"/>
  <c r="BK266"/>
  <c r="J180"/>
  <c r="J282"/>
  <c r="BK236"/>
  <c r="J152"/>
  <c r="J301"/>
  <c r="BK235"/>
  <c r="BK210"/>
  <c r="BK155"/>
  <c r="J261"/>
  <c r="J190"/>
  <c r="BK176"/>
  <c r="BK283"/>
  <c r="J273"/>
  <c r="J243"/>
  <c r="J229"/>
  <c r="J203"/>
  <c r="J181"/>
  <c r="J154"/>
  <c i="11" r="J142"/>
  <c r="BK195"/>
  <c r="BK180"/>
  <c r="BK153"/>
  <c r="J141"/>
  <c r="J121"/>
  <c r="BK138"/>
  <c r="BK170"/>
  <c r="BK137"/>
  <c r="J158"/>
  <c r="J128"/>
  <c r="J171"/>
  <c r="BK191"/>
  <c r="J139"/>
  <c r="BK198"/>
  <c r="J192"/>
  <c r="J151"/>
  <c r="BK161"/>
  <c r="BK172"/>
  <c i="12" r="J164"/>
  <c r="BK138"/>
  <c r="BK149"/>
  <c r="J125"/>
  <c r="J157"/>
  <c r="BK163"/>
  <c r="J134"/>
  <c r="BK139"/>
  <c r="BK126"/>
  <c r="BK130"/>
  <c i="2" r="F36"/>
  <c i="3" r="BK203"/>
  <c r="J152"/>
  <c r="BK318"/>
  <c r="BK274"/>
  <c r="J248"/>
  <c r="BK234"/>
  <c r="J212"/>
  <c r="J198"/>
  <c r="BK143"/>
  <c r="J277"/>
  <c r="J199"/>
  <c r="J160"/>
  <c r="J165"/>
  <c r="BK303"/>
  <c r="J266"/>
  <c r="J173"/>
  <c r="BK299"/>
  <c r="J270"/>
  <c r="BK204"/>
  <c r="J187"/>
  <c r="J146"/>
  <c r="J264"/>
  <c r="J241"/>
  <c r="J195"/>
  <c r="J257"/>
  <c r="BK221"/>
  <c r="BK151"/>
  <c i="4" r="BK322"/>
  <c r="BK257"/>
  <c r="J211"/>
  <c r="J200"/>
  <c r="J174"/>
  <c r="BK148"/>
  <c r="BK227"/>
  <c r="J212"/>
  <c r="BK197"/>
  <c r="BK180"/>
  <c r="J154"/>
  <c r="BK138"/>
  <c r="J289"/>
  <c r="BK265"/>
  <c r="BK246"/>
  <c r="BK217"/>
  <c r="J148"/>
  <c r="J312"/>
  <c r="J287"/>
  <c r="J247"/>
  <c r="BK218"/>
  <c r="BK183"/>
  <c r="J132"/>
  <c r="BK300"/>
  <c r="J217"/>
  <c r="BK181"/>
  <c r="J269"/>
  <c r="J213"/>
  <c r="BK157"/>
  <c r="J279"/>
  <c r="J206"/>
  <c r="J179"/>
  <c r="BK143"/>
  <c r="BK327"/>
  <c r="BK296"/>
  <c r="BK271"/>
  <c r="BK244"/>
  <c r="BK221"/>
  <c r="J177"/>
  <c r="J323"/>
  <c r="J299"/>
  <c r="BK270"/>
  <c r="J210"/>
  <c r="J136"/>
  <c r="J260"/>
  <c r="J265"/>
  <c r="BK174"/>
  <c r="J241"/>
  <c r="J195"/>
  <c i="5" r="J235"/>
  <c r="BK214"/>
  <c r="BK157"/>
  <c r="J219"/>
  <c r="BK193"/>
  <c r="BK239"/>
  <c r="J169"/>
  <c r="J254"/>
  <c r="J234"/>
  <c r="BK215"/>
  <c r="J162"/>
  <c r="J136"/>
  <c r="J187"/>
  <c r="BK161"/>
  <c r="J186"/>
  <c r="J145"/>
  <c r="BK189"/>
  <c r="J154"/>
  <c r="J255"/>
  <c r="BK237"/>
  <c r="J215"/>
  <c r="J253"/>
  <c r="J159"/>
  <c r="J246"/>
  <c r="J223"/>
  <c r="BK209"/>
  <c r="J138"/>
  <c r="J193"/>
  <c r="BK141"/>
  <c r="J209"/>
  <c r="BK180"/>
  <c r="J155"/>
  <c i="6" r="BK156"/>
  <c r="J130"/>
  <c r="BK138"/>
  <c r="J136"/>
  <c r="BK132"/>
  <c r="J154"/>
  <c r="J138"/>
  <c i="7" r="BK127"/>
  <c r="J122"/>
  <c i="8" r="J252"/>
  <c r="J198"/>
  <c r="BK180"/>
  <c r="J142"/>
  <c r="J220"/>
  <c r="BK184"/>
  <c r="BK128"/>
  <c r="J242"/>
  <c r="J214"/>
  <c r="J181"/>
  <c r="BK213"/>
  <c r="BK182"/>
  <c r="J126"/>
  <c r="J162"/>
  <c r="BK130"/>
  <c r="J263"/>
  <c r="J226"/>
  <c r="BK187"/>
  <c r="BK158"/>
  <c r="BK267"/>
  <c r="BK166"/>
  <c r="BK127"/>
  <c r="J227"/>
  <c r="BK208"/>
  <c r="BK162"/>
  <c r="J270"/>
  <c r="J253"/>
  <c r="BK207"/>
  <c r="BK179"/>
  <c r="BK276"/>
  <c r="J213"/>
  <c r="J168"/>
  <c r="J132"/>
  <c i="9" r="BK127"/>
  <c r="BK130"/>
  <c r="BK129"/>
  <c r="J126"/>
  <c r="J132"/>
  <c i="10" r="J260"/>
  <c r="J217"/>
  <c r="J170"/>
  <c r="J287"/>
  <c r="J166"/>
  <c r="BK270"/>
  <c r="J183"/>
  <c r="J291"/>
  <c r="BK255"/>
  <c r="BK184"/>
  <c r="BK219"/>
  <c r="BK170"/>
  <c r="BK262"/>
  <c r="J207"/>
  <c r="J189"/>
  <c r="BK241"/>
  <c r="J174"/>
  <c r="J302"/>
  <c r="J255"/>
  <c r="J239"/>
  <c r="BK286"/>
  <c r="BK252"/>
  <c r="J221"/>
  <c r="BK157"/>
  <c r="BK304"/>
  <c r="J245"/>
  <c r="BK160"/>
  <c r="BK238"/>
  <c r="J194"/>
  <c r="BK168"/>
  <c r="J289"/>
  <c r="BK276"/>
  <c r="BK267"/>
  <c r="J234"/>
  <c r="BK209"/>
  <c r="J195"/>
  <c i="11" r="BK176"/>
  <c r="BK135"/>
  <c r="BK186"/>
  <c r="J169"/>
  <c r="BK151"/>
  <c r="BK129"/>
  <c r="BK150"/>
  <c r="BK140"/>
  <c r="BK155"/>
  <c r="BK130"/>
  <c r="J147"/>
  <c r="J191"/>
  <c r="J133"/>
  <c r="J138"/>
  <c r="BK192"/>
  <c r="J198"/>
  <c r="J148"/>
  <c r="BK143"/>
  <c r="J165"/>
  <c i="12" r="BK150"/>
  <c r="J150"/>
  <c r="BK165"/>
  <c r="J135"/>
  <c r="J144"/>
  <c r="BK133"/>
  <c r="BK151"/>
  <c r="J137"/>
  <c r="BK164"/>
  <c r="BK125"/>
  <c i="2" r="BK125"/>
  <c r="BK121"/>
  <c i="3" r="BK260"/>
  <c r="BK195"/>
  <c r="J313"/>
  <c r="J297"/>
  <c r="J259"/>
  <c r="J208"/>
  <c r="BK183"/>
  <c r="BK168"/>
  <c r="BK312"/>
  <c r="BK288"/>
  <c r="J203"/>
  <c r="J317"/>
  <c r="J299"/>
  <c r="BK222"/>
  <c r="BK208"/>
  <c r="J168"/>
  <c r="BK307"/>
  <c r="BK276"/>
  <c r="BK248"/>
  <c r="BK212"/>
  <c r="BK321"/>
  <c r="J295"/>
  <c r="J242"/>
  <c r="BK218"/>
  <c r="J166"/>
  <c r="BK298"/>
  <c r="BK256"/>
  <c r="J182"/>
  <c r="J307"/>
  <c r="J274"/>
  <c r="J238"/>
  <c r="BK247"/>
  <c r="BK191"/>
  <c r="BK275"/>
  <c r="BK236"/>
  <c r="J171"/>
  <c i="4" r="BK325"/>
  <c r="J306"/>
  <c r="BK228"/>
  <c r="BK209"/>
  <c r="BK195"/>
  <c r="BK162"/>
  <c r="BK308"/>
  <c r="BK283"/>
  <c r="J258"/>
  <c r="J220"/>
  <c r="J187"/>
  <c r="J173"/>
  <c r="BK150"/>
  <c r="BK134"/>
  <c r="J284"/>
  <c r="BK262"/>
  <c r="BK245"/>
  <c r="J221"/>
  <c r="J164"/>
  <c r="BK326"/>
  <c r="J311"/>
  <c r="J272"/>
  <c r="J239"/>
  <c r="BK196"/>
  <c r="J149"/>
  <c r="BK307"/>
  <c r="BK297"/>
  <c r="BK256"/>
  <c r="J186"/>
  <c r="BK311"/>
  <c r="BK278"/>
  <c r="BK199"/>
  <c r="J130"/>
  <c r="BK202"/>
  <c r="J172"/>
  <c r="BK131"/>
  <c r="BK321"/>
  <c r="J277"/>
  <c r="J255"/>
  <c r="BK194"/>
  <c r="J152"/>
  <c r="J322"/>
  <c r="J307"/>
  <c r="J267"/>
  <c r="J230"/>
  <c r="BK301"/>
  <c r="J285"/>
  <c r="BK272"/>
  <c r="J171"/>
  <c r="BK130"/>
  <c r="BK230"/>
  <c r="J156"/>
  <c i="5" r="BK231"/>
  <c r="J178"/>
  <c r="BK255"/>
  <c r="BK195"/>
  <c r="J249"/>
  <c r="J237"/>
  <c r="J192"/>
  <c r="J149"/>
  <c r="J244"/>
  <c r="J212"/>
  <c r="J173"/>
  <c r="J211"/>
  <c r="J185"/>
  <c r="J146"/>
  <c r="BK170"/>
  <c r="BK143"/>
  <c r="J190"/>
  <c r="J261"/>
  <c r="J213"/>
  <c i="6" r="J146"/>
  <c r="BK141"/>
  <c r="BK148"/>
  <c i="7" r="J124"/>
  <c r="BK124"/>
  <c i="8" r="J255"/>
  <c r="J231"/>
  <c r="J184"/>
  <c r="J152"/>
  <c r="BK227"/>
  <c r="BK181"/>
  <c r="BK256"/>
  <c r="J191"/>
  <c r="J153"/>
  <c r="BK203"/>
  <c r="BK171"/>
  <c r="BK260"/>
  <c r="J138"/>
  <c r="BK280"/>
  <c r="J251"/>
  <c r="BK205"/>
  <c r="BK156"/>
  <c r="J238"/>
  <c r="J170"/>
  <c r="J135"/>
  <c i="9" r="J135"/>
  <c r="BK125"/>
  <c r="J131"/>
  <c i="10" r="J272"/>
  <c r="BK227"/>
  <c r="BK174"/>
  <c r="J161"/>
  <c r="J283"/>
  <c r="J216"/>
  <c r="J151"/>
  <c r="J276"/>
  <c r="J199"/>
  <c r="J165"/>
  <c r="J249"/>
  <c r="J178"/>
  <c r="J263"/>
  <c r="BK199"/>
  <c r="J259"/>
  <c r="BK203"/>
  <c r="BK243"/>
  <c r="BK175"/>
  <c r="J138"/>
  <c r="J270"/>
  <c r="BK246"/>
  <c r="J193"/>
  <c r="J274"/>
  <c r="BK224"/>
  <c r="J159"/>
  <c r="J143"/>
  <c r="BK280"/>
  <c r="BK220"/>
  <c r="BK188"/>
  <c r="J304"/>
  <c r="J257"/>
  <c i="11" r="J161"/>
  <c r="J150"/>
  <c r="BK148"/>
  <c r="J175"/>
  <c r="J155"/>
  <c r="J144"/>
  <c r="J182"/>
  <c r="J160"/>
  <c r="BK146"/>
  <c r="J200"/>
  <c r="J184"/>
  <c r="BK159"/>
  <c r="J162"/>
  <c r="BK193"/>
  <c r="J127"/>
  <c i="12" r="BK140"/>
  <c r="J163"/>
  <c r="BK152"/>
  <c r="J138"/>
  <c r="J129"/>
  <c r="BK156"/>
  <c r="J158"/>
  <c r="J127"/>
  <c r="BK141"/>
  <c r="J136"/>
  <c i="1" r="AS94"/>
  <c i="3" r="BK271"/>
  <c r="BK238"/>
  <c r="BK225"/>
  <c r="J192"/>
  <c r="BK155"/>
  <c r="J298"/>
  <c r="J253"/>
  <c r="BK194"/>
  <c r="J305"/>
  <c r="BK277"/>
  <c r="J218"/>
  <c r="BK187"/>
  <c r="BK314"/>
  <c r="J269"/>
  <c r="BK213"/>
  <c r="BK316"/>
  <c r="BK284"/>
  <c r="BK267"/>
  <c r="BK188"/>
  <c r="J320"/>
  <c r="J276"/>
  <c r="BK246"/>
  <c r="J287"/>
  <c r="J229"/>
  <c r="BK179"/>
  <c r="BK241"/>
  <c r="J178"/>
  <c r="BK144"/>
  <c i="4" r="BK319"/>
  <c r="BK264"/>
  <c r="J233"/>
  <c r="J202"/>
  <c r="BK184"/>
  <c r="J161"/>
  <c r="BK133"/>
  <c r="BK305"/>
  <c r="BK191"/>
  <c r="J153"/>
  <c r="J300"/>
  <c r="BK247"/>
  <c r="BK168"/>
  <c r="BK277"/>
  <c r="J199"/>
  <c r="BK170"/>
  <c r="J129"/>
  <c r="J313"/>
  <c r="J275"/>
  <c r="J245"/>
  <c r="J223"/>
  <c r="BK175"/>
  <c r="J321"/>
  <c r="J298"/>
  <c r="J264"/>
  <c r="J225"/>
  <c r="BK167"/>
  <c r="BK289"/>
  <c r="J256"/>
  <c r="BK187"/>
  <c r="J157"/>
  <c r="J224"/>
  <c r="BK179"/>
  <c i="5" r="BK261"/>
  <c r="J203"/>
  <c r="BK145"/>
  <c r="BK225"/>
  <c r="J176"/>
  <c r="J230"/>
  <c r="J177"/>
  <c r="BK256"/>
  <c r="BK236"/>
  <c r="J231"/>
  <c r="BK184"/>
  <c r="J182"/>
  <c r="J157"/>
  <c r="BK168"/>
  <c r="BK211"/>
  <c r="BK187"/>
  <c r="J259"/>
  <c r="BK235"/>
  <c r="BK198"/>
  <c r="J139"/>
  <c r="BK178"/>
  <c r="J251"/>
  <c r="BK230"/>
  <c r="J210"/>
  <c r="J137"/>
  <c r="J205"/>
  <c r="BK150"/>
  <c r="J208"/>
  <c r="BK159"/>
  <c i="6" r="J157"/>
  <c r="BK136"/>
  <c r="BK150"/>
  <c r="J141"/>
  <c r="BK154"/>
  <c r="BK152"/>
  <c i="7" r="J128"/>
  <c r="J126"/>
  <c i="8" r="BK257"/>
  <c r="BK210"/>
  <c r="BK185"/>
  <c r="BK151"/>
  <c r="J211"/>
  <c r="BK163"/>
  <c r="BK134"/>
  <c r="BK230"/>
  <c r="J195"/>
  <c r="J146"/>
  <c r="J236"/>
  <c r="BK224"/>
  <c r="BK175"/>
  <c r="J276"/>
  <c r="J264"/>
  <c r="J217"/>
  <c r="J196"/>
  <c r="J167"/>
  <c r="J239"/>
  <c r="J209"/>
  <c r="BK146"/>
  <c i="9" r="J121"/>
  <c r="BK121"/>
  <c r="BK132"/>
  <c r="J124"/>
  <c r="BK133"/>
  <c i="10" r="BK268"/>
  <c r="J220"/>
  <c r="BK194"/>
  <c r="BK158"/>
  <c r="J232"/>
  <c r="J202"/>
  <c r="J150"/>
  <c r="J279"/>
  <c r="BK192"/>
  <c r="J237"/>
  <c r="J175"/>
  <c r="J212"/>
  <c r="J292"/>
  <c r="J256"/>
  <c r="J191"/>
  <c r="BK288"/>
  <c r="BK205"/>
  <c r="J140"/>
  <c r="BK272"/>
  <c r="BK244"/>
  <c r="J235"/>
  <c r="BK290"/>
  <c r="BK245"/>
  <c r="BK150"/>
  <c r="J242"/>
  <c r="J211"/>
  <c r="BK182"/>
  <c r="BK298"/>
  <c r="BK211"/>
  <c r="BK187"/>
  <c r="J167"/>
  <c r="BK154"/>
  <c r="BK281"/>
  <c r="J246"/>
  <c r="BK233"/>
  <c r="BK208"/>
  <c r="J197"/>
  <c r="BK180"/>
  <c r="BK138"/>
  <c i="11" r="J136"/>
  <c r="BK190"/>
  <c r="J174"/>
  <c r="BK152"/>
  <c r="J137"/>
  <c r="BK194"/>
  <c r="BK149"/>
  <c r="BK122"/>
  <c r="J154"/>
  <c r="BK173"/>
  <c r="J146"/>
  <c r="BK181"/>
  <c r="J156"/>
  <c r="BK156"/>
  <c r="BK126"/>
  <c r="J194"/>
  <c r="J193"/>
  <c r="BK168"/>
  <c r="BK128"/>
  <c r="BK169"/>
  <c i="12" r="BK160"/>
  <c r="BK137"/>
  <c r="J146"/>
  <c r="J165"/>
  <c r="J128"/>
  <c r="BK147"/>
  <c r="J152"/>
  <c r="J161"/>
  <c r="J130"/>
  <c i="10" l="1" r="T149"/>
  <c r="P164"/>
  <c r="R196"/>
  <c r="T218"/>
  <c r="R250"/>
  <c r="BK295"/>
  <c r="J295"/>
  <c r="J114"/>
  <c i="3" r="P139"/>
  <c r="T149"/>
  <c r="R161"/>
  <c r="BK200"/>
  <c r="J200"/>
  <c r="J104"/>
  <c r="P223"/>
  <c r="P231"/>
  <c r="R262"/>
  <c r="P289"/>
  <c r="R311"/>
  <c i="4" r="P128"/>
  <c r="BK259"/>
  <c r="J259"/>
  <c r="J101"/>
  <c r="P280"/>
  <c r="P310"/>
  <c i="5" r="BK135"/>
  <c r="J135"/>
  <c r="J98"/>
  <c r="R152"/>
  <c r="P175"/>
  <c r="P183"/>
  <c r="P200"/>
  <c r="R220"/>
  <c r="T240"/>
  <c r="P258"/>
  <c i="6" r="P137"/>
  <c r="P155"/>
  <c i="10" r="T137"/>
  <c r="BK172"/>
  <c r="J172"/>
  <c r="J106"/>
  <c r="BK218"/>
  <c r="J218"/>
  <c r="J108"/>
  <c r="T265"/>
  <c i="5" r="R135"/>
  <c r="T140"/>
  <c r="BK167"/>
  <c r="J167"/>
  <c r="J101"/>
  <c r="BK183"/>
  <c r="J183"/>
  <c r="J106"/>
  <c r="R200"/>
  <c r="BK220"/>
  <c r="J220"/>
  <c r="J109"/>
  <c r="BK240"/>
  <c r="J240"/>
  <c r="J111"/>
  <c r="P250"/>
  <c r="R258"/>
  <c i="6" r="T137"/>
  <c r="BK151"/>
  <c r="J151"/>
  <c r="J106"/>
  <c r="R155"/>
  <c i="7" r="P120"/>
  <c r="P119"/>
  <c r="P118"/>
  <c i="1" r="AU100"/>
  <c i="9" r="BK120"/>
  <c r="BK119"/>
  <c r="J119"/>
  <c r="J97"/>
  <c i="10" r="P172"/>
  <c r="P250"/>
  <c r="T285"/>
  <c r="BK299"/>
  <c r="J299"/>
  <c r="J115"/>
  <c i="11" r="T120"/>
  <c r="T119"/>
  <c r="T118"/>
  <c i="10" r="R137"/>
  <c r="P156"/>
  <c r="BK196"/>
  <c r="J196"/>
  <c r="J107"/>
  <c r="BK250"/>
  <c r="J250"/>
  <c r="J111"/>
  <c r="P285"/>
  <c r="R295"/>
  <c i="11" r="P120"/>
  <c r="P119"/>
  <c r="P118"/>
  <c i="1" r="AU104"/>
  <c i="3" r="BK139"/>
  <c r="T139"/>
  <c r="R176"/>
  <c r="R200"/>
  <c r="T223"/>
  <c r="P252"/>
  <c r="R252"/>
  <c r="BK286"/>
  <c r="J286"/>
  <c r="J113"/>
  <c r="T286"/>
  <c r="R301"/>
  <c r="T311"/>
  <c i="4" r="BK205"/>
  <c r="J205"/>
  <c r="J100"/>
  <c r="BK280"/>
  <c r="J280"/>
  <c r="J102"/>
  <c r="T295"/>
  <c r="BK320"/>
  <c r="J320"/>
  <c r="J105"/>
  <c i="5" r="BK152"/>
  <c r="J152"/>
  <c r="J100"/>
  <c r="BK175"/>
  <c r="J175"/>
  <c r="J104"/>
  <c r="R179"/>
  <c r="P191"/>
  <c r="R191"/>
  <c r="BK228"/>
  <c r="J228"/>
  <c r="J110"/>
  <c r="P240"/>
  <c r="T250"/>
  <c i="6" r="T133"/>
  <c r="T128"/>
  <c r="R147"/>
  <c r="R144"/>
  <c i="7" r="BK120"/>
  <c r="J120"/>
  <c r="J98"/>
  <c i="10" r="T156"/>
  <c r="P196"/>
  <c r="R231"/>
  <c r="BK265"/>
  <c r="J265"/>
  <c r="J112"/>
  <c r="P299"/>
  <c i="2" r="T120"/>
  <c r="T119"/>
  <c i="3" r="R139"/>
  <c r="BK161"/>
  <c r="J161"/>
  <c r="J100"/>
  <c r="T161"/>
  <c r="T200"/>
  <c r="R223"/>
  <c r="BK243"/>
  <c r="J243"/>
  <c r="J109"/>
  <c r="BK252"/>
  <c r="J252"/>
  <c r="J111"/>
  <c r="P262"/>
  <c r="R289"/>
  <c r="P301"/>
  <c r="P311"/>
  <c r="T319"/>
  <c i="4" r="P205"/>
  <c r="P259"/>
  <c r="T280"/>
  <c r="P320"/>
  <c i="5" r="P140"/>
  <c r="T167"/>
  <c r="R175"/>
  <c i="6" r="R133"/>
  <c r="R128"/>
  <c r="R127"/>
  <c r="BK147"/>
  <c r="J147"/>
  <c r="J105"/>
  <c r="R151"/>
  <c i="8" r="BK120"/>
  <c r="J120"/>
  <c r="J98"/>
  <c i="9" r="T120"/>
  <c r="T119"/>
  <c r="T118"/>
  <c i="3" r="BK149"/>
  <c r="J149"/>
  <c r="J99"/>
  <c r="T176"/>
  <c r="R231"/>
  <c r="R243"/>
  <c r="BK262"/>
  <c r="J262"/>
  <c r="J112"/>
  <c r="T289"/>
  <c r="BK311"/>
  <c r="J311"/>
  <c r="J116"/>
  <c r="BK319"/>
  <c r="J319"/>
  <c r="J117"/>
  <c i="4" r="T128"/>
  <c r="R259"/>
  <c r="P295"/>
  <c r="T320"/>
  <c i="5" r="P135"/>
  <c r="P152"/>
  <c r="P179"/>
  <c r="BK191"/>
  <c r="J191"/>
  <c r="J107"/>
  <c r="T191"/>
  <c r="P220"/>
  <c r="T228"/>
  <c r="R250"/>
  <c i="6" r="R137"/>
  <c r="BK155"/>
  <c r="J155"/>
  <c r="J107"/>
  <c i="8" r="R120"/>
  <c r="R119"/>
  <c r="R118"/>
  <c i="10" r="T164"/>
  <c r="BK231"/>
  <c r="J231"/>
  <c r="J109"/>
  <c r="R265"/>
  <c r="T295"/>
  <c i="2" r="BK120"/>
  <c r="J120"/>
  <c r="J97"/>
  <c i="4" r="T205"/>
  <c r="R295"/>
  <c r="R310"/>
  <c r="R320"/>
  <c i="5" r="R140"/>
  <c r="R167"/>
  <c r="BK179"/>
  <c r="J179"/>
  <c r="J105"/>
  <c r="R183"/>
  <c r="T200"/>
  <c r="T220"/>
  <c r="R228"/>
  <c r="BK250"/>
  <c r="J250"/>
  <c r="J112"/>
  <c r="T258"/>
  <c i="6" r="P133"/>
  <c r="P128"/>
  <c r="T147"/>
  <c r="T144"/>
  <c r="T155"/>
  <c i="7" r="R120"/>
  <c r="R119"/>
  <c r="R118"/>
  <c i="8" r="T120"/>
  <c r="T119"/>
  <c r="T118"/>
  <c i="9" r="P120"/>
  <c r="P119"/>
  <c r="P118"/>
  <c i="1" r="AU102"/>
  <c i="10" r="P137"/>
  <c r="BK156"/>
  <c r="J156"/>
  <c r="J102"/>
  <c r="T172"/>
  <c r="T231"/>
  <c r="T247"/>
  <c r="R285"/>
  <c r="T299"/>
  <c i="11" r="R120"/>
  <c r="R119"/>
  <c r="R118"/>
  <c i="10" r="BK137"/>
  <c r="J137"/>
  <c r="J98"/>
  <c r="R149"/>
  <c r="BK164"/>
  <c r="J164"/>
  <c r="J103"/>
  <c r="R172"/>
  <c r="P231"/>
  <c r="BK247"/>
  <c r="J247"/>
  <c r="J110"/>
  <c r="P265"/>
  <c r="P295"/>
  <c i="11" r="BK120"/>
  <c r="BK119"/>
  <c r="J119"/>
  <c r="J97"/>
  <c i="2" r="R120"/>
  <c r="R119"/>
  <c i="3" r="R149"/>
  <c r="BK176"/>
  <c r="J176"/>
  <c r="J102"/>
  <c r="P200"/>
  <c r="BK231"/>
  <c r="J231"/>
  <c r="J108"/>
  <c r="P243"/>
  <c r="T252"/>
  <c r="P286"/>
  <c r="R286"/>
  <c r="T301"/>
  <c r="R319"/>
  <c i="4" r="R128"/>
  <c r="T259"/>
  <c r="BK295"/>
  <c r="J295"/>
  <c r="J103"/>
  <c r="BK310"/>
  <c r="J310"/>
  <c r="J104"/>
  <c r="T310"/>
  <c i="5" r="BK140"/>
  <c r="J140"/>
  <c r="J99"/>
  <c r="P167"/>
  <c r="T179"/>
  <c r="BK200"/>
  <c r="J200"/>
  <c r="J108"/>
  <c r="P228"/>
  <c r="R240"/>
  <c r="BK258"/>
  <c r="J258"/>
  <c r="J113"/>
  <c i="6" r="BK137"/>
  <c r="J137"/>
  <c r="J101"/>
  <c r="P151"/>
  <c i="9" r="R120"/>
  <c r="R119"/>
  <c r="R118"/>
  <c i="10" r="BK149"/>
  <c r="J149"/>
  <c r="J101"/>
  <c r="R156"/>
  <c r="T196"/>
  <c r="R218"/>
  <c r="P247"/>
  <c r="R247"/>
  <c r="BK285"/>
  <c r="J285"/>
  <c r="J113"/>
  <c r="R299"/>
  <c i="2" r="P120"/>
  <c r="P119"/>
  <c i="1" r="AU95"/>
  <c i="10" r="P149"/>
  <c r="R164"/>
  <c r="P218"/>
  <c r="T250"/>
  <c i="3" r="P149"/>
  <c r="P161"/>
  <c r="P176"/>
  <c r="BK197"/>
  <c r="J197"/>
  <c r="J103"/>
  <c r="P197"/>
  <c r="R197"/>
  <c r="T197"/>
  <c r="BK223"/>
  <c r="J223"/>
  <c r="J105"/>
  <c r="T231"/>
  <c r="T243"/>
  <c r="T262"/>
  <c r="BK289"/>
  <c r="J289"/>
  <c r="J114"/>
  <c r="BK301"/>
  <c r="J301"/>
  <c r="J115"/>
  <c r="P319"/>
  <c i="4" r="BK128"/>
  <c r="BK126"/>
  <c r="J126"/>
  <c r="J97"/>
  <c r="R205"/>
  <c r="R280"/>
  <c i="5" r="T135"/>
  <c r="T152"/>
  <c r="T175"/>
  <c r="T174"/>
  <c r="T183"/>
  <c i="6" r="BK133"/>
  <c r="J133"/>
  <c r="J100"/>
  <c r="P147"/>
  <c r="P144"/>
  <c r="T151"/>
  <c i="7" r="T120"/>
  <c r="T119"/>
  <c r="T118"/>
  <c i="8" r="P120"/>
  <c r="P119"/>
  <c r="P118"/>
  <c i="1" r="AU101"/>
  <c i="12" r="BK123"/>
  <c r="J123"/>
  <c r="J99"/>
  <c r="P123"/>
  <c r="R123"/>
  <c r="T123"/>
  <c r="BK143"/>
  <c r="J143"/>
  <c r="J100"/>
  <c r="P143"/>
  <c r="R143"/>
  <c r="T143"/>
  <c i="3" r="BK174"/>
  <c r="J174"/>
  <c r="J101"/>
  <c i="6" r="BK145"/>
  <c r="J145"/>
  <c r="J104"/>
  <c i="10" r="BK147"/>
  <c r="J147"/>
  <c r="J100"/>
  <c i="3" r="BK228"/>
  <c r="J228"/>
  <c r="J106"/>
  <c i="5" r="F130"/>
  <c r="BK172"/>
  <c r="J172"/>
  <c r="J102"/>
  <c i="6" r="BK129"/>
  <c r="J129"/>
  <c r="J98"/>
  <c r="BK142"/>
  <c r="J142"/>
  <c r="J102"/>
  <c i="10" r="BK145"/>
  <c r="J145"/>
  <c r="J99"/>
  <c i="2" r="BK124"/>
  <c r="J124"/>
  <c r="J99"/>
  <c i="3" r="BK250"/>
  <c r="J250"/>
  <c r="J110"/>
  <c i="6" r="BK131"/>
  <c r="J131"/>
  <c r="J99"/>
  <c i="10" r="BK169"/>
  <c r="J169"/>
  <c r="J104"/>
  <c i="11" r="BK118"/>
  <c r="J118"/>
  <c r="J120"/>
  <c r="J98"/>
  <c i="12" r="J91"/>
  <c r="J117"/>
  <c r="J89"/>
  <c r="F116"/>
  <c r="BE132"/>
  <c r="BE127"/>
  <c r="BE142"/>
  <c r="BE155"/>
  <c r="BE159"/>
  <c r="BE161"/>
  <c r="F92"/>
  <c r="BE138"/>
  <c r="BE139"/>
  <c r="BE140"/>
  <c r="BE154"/>
  <c r="BE157"/>
  <c r="BE162"/>
  <c r="BE128"/>
  <c r="BE134"/>
  <c r="BE149"/>
  <c r="BE164"/>
  <c r="BE160"/>
  <c r="BE124"/>
  <c r="BE125"/>
  <c r="BE137"/>
  <c r="BE156"/>
  <c r="BE131"/>
  <c r="BE133"/>
  <c r="BE150"/>
  <c r="BE163"/>
  <c r="BE165"/>
  <c r="BE136"/>
  <c r="BE151"/>
  <c r="BE130"/>
  <c r="BE141"/>
  <c r="BE144"/>
  <c r="BE152"/>
  <c r="BE153"/>
  <c r="BE158"/>
  <c r="E85"/>
  <c r="BE126"/>
  <c r="BE129"/>
  <c r="BE135"/>
  <c r="BE145"/>
  <c r="BE146"/>
  <c r="BE147"/>
  <c r="BE148"/>
  <c i="11" r="F92"/>
  <c r="BE126"/>
  <c r="BE147"/>
  <c r="BE151"/>
  <c r="BE156"/>
  <c r="BE158"/>
  <c r="BE166"/>
  <c r="BE171"/>
  <c r="BE177"/>
  <c r="BE184"/>
  <c r="BE191"/>
  <c r="E85"/>
  <c r="J91"/>
  <c r="F114"/>
  <c r="J115"/>
  <c r="BE138"/>
  <c r="BE144"/>
  <c r="BE146"/>
  <c r="BE200"/>
  <c r="BE128"/>
  <c r="BE143"/>
  <c r="BE180"/>
  <c r="BE186"/>
  <c r="BE190"/>
  <c r="BE187"/>
  <c r="BE197"/>
  <c r="BE129"/>
  <c r="BE140"/>
  <c r="BE141"/>
  <c r="BE148"/>
  <c r="BE160"/>
  <c r="BE161"/>
  <c r="BE189"/>
  <c r="BE194"/>
  <c r="BE131"/>
  <c r="BE165"/>
  <c r="BE175"/>
  <c r="BE185"/>
  <c r="BE192"/>
  <c r="BE193"/>
  <c i="10" r="BK136"/>
  <c i="11" r="BE124"/>
  <c r="BE125"/>
  <c r="BE142"/>
  <c r="BE150"/>
  <c r="BE152"/>
  <c r="BE153"/>
  <c r="BE176"/>
  <c r="BE135"/>
  <c r="BE136"/>
  <c r="BE149"/>
  <c r="BE163"/>
  <c r="BE167"/>
  <c r="BE172"/>
  <c r="BE173"/>
  <c r="BE179"/>
  <c r="BE132"/>
  <c r="BE133"/>
  <c r="BE134"/>
  <c r="BE137"/>
  <c r="BE145"/>
  <c r="BE155"/>
  <c r="BE157"/>
  <c r="BE162"/>
  <c r="BE169"/>
  <c r="BE170"/>
  <c r="BE181"/>
  <c r="BE188"/>
  <c r="BE195"/>
  <c r="J89"/>
  <c r="BE127"/>
  <c r="BE130"/>
  <c r="BE154"/>
  <c r="BE159"/>
  <c r="BE164"/>
  <c r="BE168"/>
  <c r="BE199"/>
  <c i="10" r="BK171"/>
  <c r="J171"/>
  <c r="J105"/>
  <c i="11" r="BE121"/>
  <c r="BE122"/>
  <c r="BE123"/>
  <c r="BE139"/>
  <c r="BE174"/>
  <c r="BE178"/>
  <c r="BE182"/>
  <c r="BE183"/>
  <c r="BE196"/>
  <c r="BE198"/>
  <c i="10" r="E125"/>
  <c r="BE139"/>
  <c r="BE161"/>
  <c r="BE175"/>
  <c r="BE182"/>
  <c r="BE191"/>
  <c r="BE192"/>
  <c r="BE199"/>
  <c r="BE213"/>
  <c r="BE214"/>
  <c r="BE241"/>
  <c r="BE270"/>
  <c r="BE277"/>
  <c r="BE290"/>
  <c i="9" r="J120"/>
  <c r="J98"/>
  <c i="10" r="J89"/>
  <c r="BE158"/>
  <c r="BE174"/>
  <c r="BE183"/>
  <c r="BE185"/>
  <c r="BE201"/>
  <c r="BE259"/>
  <c r="BE294"/>
  <c r="BE303"/>
  <c r="J91"/>
  <c r="BE173"/>
  <c r="BE177"/>
  <c r="BE184"/>
  <c r="BE215"/>
  <c r="BE217"/>
  <c r="BE244"/>
  <c r="BE255"/>
  <c r="BE281"/>
  <c r="BE289"/>
  <c r="BE292"/>
  <c r="BE293"/>
  <c r="BE298"/>
  <c r="BE300"/>
  <c r="BE301"/>
  <c r="BE302"/>
  <c r="J132"/>
  <c r="BE142"/>
  <c r="BE146"/>
  <c r="BE150"/>
  <c r="BE151"/>
  <c r="BE152"/>
  <c r="BE153"/>
  <c r="BE162"/>
  <c r="BE165"/>
  <c r="BE166"/>
  <c r="BE167"/>
  <c r="BE227"/>
  <c r="BE237"/>
  <c r="BE248"/>
  <c r="BE257"/>
  <c r="BE276"/>
  <c r="BE297"/>
  <c r="BE140"/>
  <c r="BE188"/>
  <c r="BE222"/>
  <c r="BE224"/>
  <c r="BE229"/>
  <c r="BE242"/>
  <c r="BE243"/>
  <c r="BE253"/>
  <c r="BE264"/>
  <c r="BE266"/>
  <c r="BE279"/>
  <c r="BE280"/>
  <c r="BE282"/>
  <c r="BE284"/>
  <c r="BE304"/>
  <c r="BE143"/>
  <c r="BE160"/>
  <c r="BE208"/>
  <c r="BE240"/>
  <c r="BE283"/>
  <c r="BE296"/>
  <c i="9" r="BK118"/>
  <c r="J118"/>
  <c r="J96"/>
  <c i="10" r="BE141"/>
  <c r="BE168"/>
  <c r="BE170"/>
  <c r="BE176"/>
  <c r="BE178"/>
  <c r="BE180"/>
  <c r="BE186"/>
  <c r="BE187"/>
  <c r="BE193"/>
  <c r="BE198"/>
  <c r="BE210"/>
  <c r="BE211"/>
  <c r="BE252"/>
  <c r="F132"/>
  <c r="BE206"/>
  <c r="BE207"/>
  <c r="BE216"/>
  <c r="BE228"/>
  <c r="BE236"/>
  <c r="BE267"/>
  <c r="BE269"/>
  <c r="BE272"/>
  <c r="BE287"/>
  <c r="BE291"/>
  <c r="BE138"/>
  <c r="BE181"/>
  <c r="BE225"/>
  <c r="BE230"/>
  <c r="BE232"/>
  <c r="BE245"/>
  <c r="BE251"/>
  <c r="BE254"/>
  <c r="BE271"/>
  <c r="BE273"/>
  <c r="BE274"/>
  <c r="BE275"/>
  <c r="BE278"/>
  <c r="F91"/>
  <c r="BE157"/>
  <c r="BE159"/>
  <c r="BE189"/>
  <c r="BE190"/>
  <c r="BE202"/>
  <c r="BE204"/>
  <c r="BE205"/>
  <c r="BE223"/>
  <c r="BE233"/>
  <c r="BE238"/>
  <c r="BE260"/>
  <c r="BE261"/>
  <c r="BE262"/>
  <c r="BE263"/>
  <c r="BE268"/>
  <c r="BE288"/>
  <c r="BE144"/>
  <c r="BE148"/>
  <c r="BE163"/>
  <c r="BE194"/>
  <c r="BE203"/>
  <c r="BE212"/>
  <c r="BE220"/>
  <c r="BE221"/>
  <c r="BE239"/>
  <c r="BE154"/>
  <c r="BE155"/>
  <c r="BE179"/>
  <c r="BE195"/>
  <c r="BE197"/>
  <c r="BE200"/>
  <c r="BE209"/>
  <c r="BE219"/>
  <c r="BE226"/>
  <c r="BE234"/>
  <c r="BE235"/>
  <c r="BE246"/>
  <c r="BE249"/>
  <c r="BE256"/>
  <c r="BE258"/>
  <c r="BE286"/>
  <c i="8" r="BK119"/>
  <c r="BK118"/>
  <c r="J118"/>
  <c i="9" r="F114"/>
  <c r="BE121"/>
  <c r="BE124"/>
  <c r="J92"/>
  <c r="F115"/>
  <c r="BE123"/>
  <c r="BE127"/>
  <c r="BE131"/>
  <c r="BE132"/>
  <c r="J112"/>
  <c r="BE126"/>
  <c r="BE129"/>
  <c r="BE128"/>
  <c r="BE130"/>
  <c r="BE134"/>
  <c r="J91"/>
  <c r="BE140"/>
  <c r="E108"/>
  <c r="BE133"/>
  <c r="BE135"/>
  <c r="BE139"/>
  <c r="BE141"/>
  <c r="BE125"/>
  <c r="BE138"/>
  <c r="BE122"/>
  <c r="BE136"/>
  <c r="BE137"/>
  <c r="BE142"/>
  <c i="7" r="BK119"/>
  <c r="J119"/>
  <c r="J97"/>
  <c i="8" r="E85"/>
  <c r="F91"/>
  <c r="BE129"/>
  <c r="BE130"/>
  <c r="BE161"/>
  <c r="BE163"/>
  <c r="BE204"/>
  <c r="BE207"/>
  <c r="BE214"/>
  <c r="BE215"/>
  <c r="BE223"/>
  <c r="BE228"/>
  <c r="BE236"/>
  <c r="BE237"/>
  <c r="BE256"/>
  <c r="BE259"/>
  <c r="BE269"/>
  <c r="BE273"/>
  <c r="BE174"/>
  <c r="BE198"/>
  <c r="BE209"/>
  <c r="BE213"/>
  <c r="BE219"/>
  <c r="BE220"/>
  <c r="BE233"/>
  <c r="BE234"/>
  <c r="BE248"/>
  <c r="BE249"/>
  <c r="BE250"/>
  <c r="BE277"/>
  <c r="BE278"/>
  <c r="BE280"/>
  <c r="F92"/>
  <c r="J115"/>
  <c r="BE126"/>
  <c r="BE127"/>
  <c r="BE148"/>
  <c r="BE150"/>
  <c r="BE168"/>
  <c r="BE221"/>
  <c r="BE240"/>
  <c r="BE243"/>
  <c r="BE244"/>
  <c r="BE245"/>
  <c r="J114"/>
  <c r="BE132"/>
  <c r="BE133"/>
  <c r="BE151"/>
  <c r="BE152"/>
  <c r="BE155"/>
  <c r="BE158"/>
  <c r="BE164"/>
  <c r="BE166"/>
  <c r="BE171"/>
  <c r="BE185"/>
  <c r="BE194"/>
  <c r="BE195"/>
  <c r="BE205"/>
  <c r="BE206"/>
  <c r="BE235"/>
  <c r="BE241"/>
  <c r="BE242"/>
  <c r="BE262"/>
  <c r="BE263"/>
  <c r="BE266"/>
  <c r="BE124"/>
  <c r="BE125"/>
  <c r="BE137"/>
  <c r="BE138"/>
  <c r="BE143"/>
  <c r="BE153"/>
  <c r="BE156"/>
  <c r="BE172"/>
  <c r="BE202"/>
  <c r="BE226"/>
  <c r="BE229"/>
  <c r="BE232"/>
  <c r="BE239"/>
  <c r="BE251"/>
  <c r="BE255"/>
  <c r="BE257"/>
  <c r="BE270"/>
  <c r="BE272"/>
  <c r="BE128"/>
  <c r="BE131"/>
  <c r="BE146"/>
  <c r="BE154"/>
  <c r="BE157"/>
  <c r="BE160"/>
  <c r="BE162"/>
  <c r="BE165"/>
  <c r="BE169"/>
  <c r="BE173"/>
  <c r="BE193"/>
  <c r="BE210"/>
  <c r="BE274"/>
  <c r="BE275"/>
  <c r="BE276"/>
  <c r="BE279"/>
  <c r="BE135"/>
  <c r="BE136"/>
  <c r="BE141"/>
  <c r="BE142"/>
  <c r="BE144"/>
  <c r="BE147"/>
  <c r="BE159"/>
  <c r="BE175"/>
  <c r="BE181"/>
  <c r="BE182"/>
  <c r="BE186"/>
  <c r="BE188"/>
  <c r="BE189"/>
  <c r="BE192"/>
  <c r="BE216"/>
  <c r="BE246"/>
  <c r="BE247"/>
  <c r="BE252"/>
  <c r="BE253"/>
  <c r="BE254"/>
  <c r="BE258"/>
  <c r="BE261"/>
  <c r="BE271"/>
  <c r="J112"/>
  <c r="BE121"/>
  <c r="BE122"/>
  <c r="BE134"/>
  <c r="BE139"/>
  <c r="BE140"/>
  <c r="BE180"/>
  <c r="BE199"/>
  <c r="BE208"/>
  <c r="BE267"/>
  <c r="BE149"/>
  <c r="BE167"/>
  <c r="BE170"/>
  <c r="BE177"/>
  <c r="BE178"/>
  <c r="BE179"/>
  <c r="BE184"/>
  <c r="BE190"/>
  <c r="BE197"/>
  <c r="BE212"/>
  <c r="BE218"/>
  <c r="BE224"/>
  <c r="BE225"/>
  <c r="BE227"/>
  <c r="BE230"/>
  <c r="BE231"/>
  <c r="BE238"/>
  <c r="BE260"/>
  <c r="BE268"/>
  <c r="BE123"/>
  <c r="BE183"/>
  <c r="BE191"/>
  <c r="BE196"/>
  <c r="BE200"/>
  <c r="BE201"/>
  <c r="BE217"/>
  <c r="BE222"/>
  <c r="BE145"/>
  <c r="BE176"/>
  <c r="BE187"/>
  <c r="BE203"/>
  <c r="BE211"/>
  <c r="BE264"/>
  <c r="BE265"/>
  <c i="7" r="E85"/>
  <c r="F91"/>
  <c r="J112"/>
  <c r="BE128"/>
  <c r="J114"/>
  <c r="BE121"/>
  <c r="BE124"/>
  <c r="BE125"/>
  <c r="BE126"/>
  <c r="F92"/>
  <c r="BE127"/>
  <c r="J92"/>
  <c r="BE122"/>
  <c r="BE123"/>
  <c i="6" r="E85"/>
  <c r="J92"/>
  <c r="J123"/>
  <c r="BE134"/>
  <c r="BE136"/>
  <c r="BE140"/>
  <c i="5" r="BK174"/>
  <c r="J174"/>
  <c r="J103"/>
  <c i="6" r="F124"/>
  <c r="BE132"/>
  <c r="BE146"/>
  <c r="BE157"/>
  <c i="5" r="BK134"/>
  <c r="BK133"/>
  <c r="J133"/>
  <c r="J96"/>
  <c i="6" r="BE139"/>
  <c r="BE143"/>
  <c r="BE148"/>
  <c r="F91"/>
  <c r="BE138"/>
  <c r="BE152"/>
  <c r="BE153"/>
  <c r="J89"/>
  <c r="BE130"/>
  <c r="BE149"/>
  <c r="BE135"/>
  <c r="BE156"/>
  <c r="BE158"/>
  <c r="BE141"/>
  <c r="BE150"/>
  <c r="BE154"/>
  <c i="5" r="BE177"/>
  <c r="BE182"/>
  <c r="BE202"/>
  <c r="BE210"/>
  <c r="BE215"/>
  <c r="BE216"/>
  <c r="BE217"/>
  <c r="J89"/>
  <c r="F129"/>
  <c r="BE136"/>
  <c r="BE148"/>
  <c r="BE188"/>
  <c r="BE189"/>
  <c r="BE194"/>
  <c r="BE196"/>
  <c r="BE198"/>
  <c r="BE199"/>
  <c r="BE218"/>
  <c r="BE219"/>
  <c r="BE235"/>
  <c r="BE236"/>
  <c r="BE237"/>
  <c r="J130"/>
  <c r="BE147"/>
  <c r="BE207"/>
  <c r="BE231"/>
  <c r="BE247"/>
  <c r="BE256"/>
  <c r="BE143"/>
  <c r="BE164"/>
  <c r="BE173"/>
  <c r="BE176"/>
  <c r="BE184"/>
  <c r="BE209"/>
  <c r="BE211"/>
  <c r="BE223"/>
  <c r="BE234"/>
  <c r="BE241"/>
  <c r="BE254"/>
  <c r="BE257"/>
  <c i="4" r="BK125"/>
  <c r="J125"/>
  <c r="J96"/>
  <c i="5" r="E85"/>
  <c r="BE137"/>
  <c r="BE145"/>
  <c r="BE159"/>
  <c r="BE161"/>
  <c r="BE162"/>
  <c r="BE163"/>
  <c r="BE165"/>
  <c r="BE222"/>
  <c r="BE224"/>
  <c r="BE230"/>
  <c r="BE232"/>
  <c r="BE244"/>
  <c r="BE246"/>
  <c r="BE252"/>
  <c r="BE253"/>
  <c r="BE261"/>
  <c r="J129"/>
  <c r="BE193"/>
  <c r="BE195"/>
  <c r="BE197"/>
  <c r="BE205"/>
  <c r="BE206"/>
  <c r="BE213"/>
  <c r="BE144"/>
  <c r="BE154"/>
  <c r="BE156"/>
  <c r="BE158"/>
  <c r="BE187"/>
  <c r="BE203"/>
  <c r="BE204"/>
  <c r="BE208"/>
  <c r="BE225"/>
  <c r="BE229"/>
  <c r="BE141"/>
  <c r="BE142"/>
  <c r="BE166"/>
  <c r="BE170"/>
  <c i="4" r="J128"/>
  <c r="J99"/>
  <c i="5" r="BE139"/>
  <c r="BE149"/>
  <c r="BE150"/>
  <c r="BE153"/>
  <c r="BE168"/>
  <c r="BE169"/>
  <c r="BE171"/>
  <c r="BE190"/>
  <c r="BE192"/>
  <c r="BE214"/>
  <c r="BE221"/>
  <c r="BE226"/>
  <c r="BE233"/>
  <c r="BE242"/>
  <c r="BE249"/>
  <c r="BE255"/>
  <c r="BE259"/>
  <c r="BE227"/>
  <c r="BE243"/>
  <c r="BE245"/>
  <c r="BE248"/>
  <c r="BE251"/>
  <c r="BE138"/>
  <c r="BE157"/>
  <c r="BE160"/>
  <c r="BE178"/>
  <c r="BE238"/>
  <c r="BE146"/>
  <c r="BE151"/>
  <c r="BE155"/>
  <c r="BE180"/>
  <c r="BE181"/>
  <c r="BE185"/>
  <c r="BE186"/>
  <c r="BE201"/>
  <c r="BE212"/>
  <c r="BE239"/>
  <c r="BE260"/>
  <c i="4" r="F91"/>
  <c r="BE141"/>
  <c r="BE144"/>
  <c r="BE145"/>
  <c r="BE148"/>
  <c r="BE150"/>
  <c r="BE157"/>
  <c r="BE158"/>
  <c r="BE171"/>
  <c r="BE193"/>
  <c r="BE204"/>
  <c r="BE214"/>
  <c r="BE221"/>
  <c r="BE222"/>
  <c r="BE235"/>
  <c r="BE248"/>
  <c r="BE253"/>
  <c r="BE278"/>
  <c r="BE131"/>
  <c r="BE132"/>
  <c r="BE156"/>
  <c r="BE159"/>
  <c r="BE163"/>
  <c r="BE192"/>
  <c r="BE209"/>
  <c r="BE263"/>
  <c r="BE271"/>
  <c r="BE277"/>
  <c r="BE287"/>
  <c r="BE257"/>
  <c r="BE265"/>
  <c r="BE266"/>
  <c r="BE269"/>
  <c r="BE273"/>
  <c r="BE274"/>
  <c r="BE286"/>
  <c r="BE300"/>
  <c r="BE305"/>
  <c r="BE307"/>
  <c r="E85"/>
  <c r="BE137"/>
  <c r="BE142"/>
  <c r="BE160"/>
  <c r="BE164"/>
  <c r="BE168"/>
  <c r="BE181"/>
  <c r="BE236"/>
  <c r="BE245"/>
  <c r="BE246"/>
  <c r="BE250"/>
  <c r="BE260"/>
  <c r="BE262"/>
  <c r="BE272"/>
  <c r="BE282"/>
  <c r="BE292"/>
  <c r="BE294"/>
  <c r="BE296"/>
  <c r="BE306"/>
  <c r="BE315"/>
  <c r="BE326"/>
  <c r="BE139"/>
  <c r="BE149"/>
  <c r="BE170"/>
  <c r="BE173"/>
  <c r="BE182"/>
  <c r="BE183"/>
  <c r="BE199"/>
  <c r="BE261"/>
  <c r="BE270"/>
  <c r="BE288"/>
  <c r="BE311"/>
  <c r="BE317"/>
  <c r="BE318"/>
  <c r="BE328"/>
  <c r="BE329"/>
  <c r="BE330"/>
  <c i="3" r="J139"/>
  <c r="J98"/>
  <c i="4" r="J119"/>
  <c r="BE138"/>
  <c r="BE151"/>
  <c r="BE152"/>
  <c r="BE162"/>
  <c r="BE166"/>
  <c r="BE186"/>
  <c r="BE188"/>
  <c r="BE194"/>
  <c r="BE195"/>
  <c r="BE196"/>
  <c r="BE213"/>
  <c r="BE216"/>
  <c r="BE228"/>
  <c r="BE231"/>
  <c r="BE275"/>
  <c r="BE281"/>
  <c r="BE283"/>
  <c r="J91"/>
  <c r="BE154"/>
  <c r="BE155"/>
  <c r="BE169"/>
  <c r="BE172"/>
  <c r="BE180"/>
  <c r="BE185"/>
  <c r="BE201"/>
  <c r="BE208"/>
  <c r="BE224"/>
  <c r="BE225"/>
  <c r="BE239"/>
  <c r="BE267"/>
  <c r="BE276"/>
  <c r="BE279"/>
  <c r="BE309"/>
  <c r="BE312"/>
  <c r="BE319"/>
  <c r="BE322"/>
  <c r="J92"/>
  <c r="BE146"/>
  <c r="BE174"/>
  <c r="BE176"/>
  <c r="BE187"/>
  <c r="BE210"/>
  <c r="BE230"/>
  <c r="BE234"/>
  <c r="BE251"/>
  <c r="BE289"/>
  <c r="BE291"/>
  <c r="BE293"/>
  <c r="BE304"/>
  <c r="BE316"/>
  <c r="BE130"/>
  <c r="BE133"/>
  <c r="BE134"/>
  <c r="BE135"/>
  <c r="BE136"/>
  <c r="BE140"/>
  <c r="BE147"/>
  <c r="BE161"/>
  <c r="BE178"/>
  <c r="BE202"/>
  <c r="BE206"/>
  <c r="BE219"/>
  <c r="BE229"/>
  <c r="BE233"/>
  <c r="BE243"/>
  <c r="BE284"/>
  <c r="BE285"/>
  <c r="BE299"/>
  <c r="BE301"/>
  <c r="BE302"/>
  <c r="BE303"/>
  <c r="BE308"/>
  <c r="BE313"/>
  <c r="BE314"/>
  <c r="BE321"/>
  <c i="3" r="BK230"/>
  <c r="J230"/>
  <c r="J107"/>
  <c i="4" r="F122"/>
  <c r="BE129"/>
  <c r="BE167"/>
  <c r="BE175"/>
  <c r="BE177"/>
  <c r="BE189"/>
  <c r="BE190"/>
  <c r="BE211"/>
  <c r="BE218"/>
  <c r="BE223"/>
  <c r="BE226"/>
  <c r="BE227"/>
  <c r="BE232"/>
  <c r="BE238"/>
  <c r="BE242"/>
  <c r="BE244"/>
  <c r="BE258"/>
  <c r="BE264"/>
  <c r="BE290"/>
  <c r="BE297"/>
  <c r="BE298"/>
  <c r="BE324"/>
  <c r="BE153"/>
  <c r="BE165"/>
  <c r="BE184"/>
  <c r="BE200"/>
  <c r="BE240"/>
  <c r="BE247"/>
  <c r="BE249"/>
  <c r="BE254"/>
  <c r="BE268"/>
  <c r="BE323"/>
  <c r="BE325"/>
  <c r="BE143"/>
  <c r="BE179"/>
  <c r="BE191"/>
  <c r="BE197"/>
  <c r="BE198"/>
  <c r="BE203"/>
  <c r="BE207"/>
  <c r="BE212"/>
  <c r="BE215"/>
  <c r="BE217"/>
  <c r="BE220"/>
  <c r="BE237"/>
  <c r="BE241"/>
  <c r="BE252"/>
  <c r="BE255"/>
  <c r="BE256"/>
  <c r="BE327"/>
  <c i="3" r="BE157"/>
  <c r="BE164"/>
  <c r="BE165"/>
  <c r="BE181"/>
  <c r="BE203"/>
  <c r="BE214"/>
  <c r="BE260"/>
  <c r="BE147"/>
  <c r="BE148"/>
  <c r="BE154"/>
  <c r="BE178"/>
  <c r="BE183"/>
  <c r="BE215"/>
  <c r="BE216"/>
  <c r="BE217"/>
  <c r="BE246"/>
  <c r="BE254"/>
  <c r="BE255"/>
  <c r="BE267"/>
  <c r="BE272"/>
  <c r="BE285"/>
  <c r="J134"/>
  <c r="BE145"/>
  <c r="BE194"/>
  <c r="BE195"/>
  <c r="BE196"/>
  <c r="BE198"/>
  <c r="BE199"/>
  <c r="BE205"/>
  <c r="BE212"/>
  <c r="BE213"/>
  <c r="BE235"/>
  <c r="BE236"/>
  <c r="BE253"/>
  <c r="BE264"/>
  <c r="BE273"/>
  <c r="BE288"/>
  <c r="BE293"/>
  <c r="BE308"/>
  <c r="BE314"/>
  <c r="BE320"/>
  <c r="BE166"/>
  <c r="BE167"/>
  <c r="BE168"/>
  <c r="BE175"/>
  <c r="BE189"/>
  <c r="BE202"/>
  <c r="BE204"/>
  <c r="BE218"/>
  <c r="BE219"/>
  <c r="BE238"/>
  <c r="BE249"/>
  <c r="BE257"/>
  <c r="BE268"/>
  <c r="BE269"/>
  <c r="BE277"/>
  <c r="BE281"/>
  <c r="BE287"/>
  <c r="BE290"/>
  <c r="BE295"/>
  <c r="BE315"/>
  <c r="BE316"/>
  <c r="BE321"/>
  <c r="J89"/>
  <c r="E127"/>
  <c r="J133"/>
  <c r="BE163"/>
  <c r="BE169"/>
  <c r="BE177"/>
  <c r="BE180"/>
  <c r="BE186"/>
  <c r="BE207"/>
  <c r="BE208"/>
  <c r="BE237"/>
  <c r="BE244"/>
  <c r="BE245"/>
  <c r="BE247"/>
  <c r="BE248"/>
  <c r="BE271"/>
  <c r="BE291"/>
  <c r="BE297"/>
  <c r="BE303"/>
  <c r="BE317"/>
  <c r="BE318"/>
  <c r="F91"/>
  <c r="BE142"/>
  <c r="BE143"/>
  <c r="BE162"/>
  <c r="BE171"/>
  <c r="BE210"/>
  <c r="BE211"/>
  <c r="BE224"/>
  <c r="BE225"/>
  <c r="BE242"/>
  <c r="BE256"/>
  <c r="BE258"/>
  <c r="BE259"/>
  <c r="BE265"/>
  <c r="BE284"/>
  <c r="BE296"/>
  <c r="BE299"/>
  <c r="BE300"/>
  <c r="BE302"/>
  <c r="BE312"/>
  <c r="F92"/>
  <c r="BE144"/>
  <c r="BE146"/>
  <c r="BE150"/>
  <c r="BE151"/>
  <c r="BE152"/>
  <c r="BE158"/>
  <c r="BE160"/>
  <c r="BE172"/>
  <c r="BE173"/>
  <c r="BE179"/>
  <c r="BE190"/>
  <c r="BE226"/>
  <c r="BE241"/>
  <c r="BE263"/>
  <c r="BE266"/>
  <c r="BE274"/>
  <c r="BE276"/>
  <c r="BE280"/>
  <c r="BE283"/>
  <c r="BE298"/>
  <c r="BE306"/>
  <c r="BE309"/>
  <c r="BE140"/>
  <c r="BE141"/>
  <c r="BE182"/>
  <c r="BE191"/>
  <c r="BE201"/>
  <c r="BE209"/>
  <c r="BE232"/>
  <c r="BE233"/>
  <c r="BE270"/>
  <c r="BE275"/>
  <c r="BE282"/>
  <c r="BE294"/>
  <c r="BE304"/>
  <c r="BE307"/>
  <c r="BE310"/>
  <c r="BE313"/>
  <c r="BE153"/>
  <c r="BE156"/>
  <c r="BE184"/>
  <c r="BE185"/>
  <c r="BE187"/>
  <c r="BE188"/>
  <c r="BE206"/>
  <c r="BE239"/>
  <c r="BE240"/>
  <c r="BE251"/>
  <c r="BE279"/>
  <c r="BE292"/>
  <c r="BE305"/>
  <c r="BE155"/>
  <c r="BE159"/>
  <c r="BE170"/>
  <c r="BE192"/>
  <c r="BE193"/>
  <c r="BE220"/>
  <c r="BE221"/>
  <c r="BE222"/>
  <c r="BE227"/>
  <c r="BE229"/>
  <c r="BE234"/>
  <c r="BE261"/>
  <c r="BE278"/>
  <c i="2" r="E85"/>
  <c r="J89"/>
  <c r="F91"/>
  <c r="J91"/>
  <c r="F92"/>
  <c r="J92"/>
  <c r="BE121"/>
  <c r="BE122"/>
  <c i="1" r="AW95"/>
  <c i="2" r="BE125"/>
  <c i="1" r="BA95"/>
  <c r="BB95"/>
  <c r="BC95"/>
  <c r="BD95"/>
  <c i="4" r="F37"/>
  <c i="1" r="BD97"/>
  <c i="9" r="F35"/>
  <c i="1" r="BB102"/>
  <c i="10" r="F35"/>
  <c i="1" r="BB103"/>
  <c i="5" r="J34"/>
  <c i="1" r="AW98"/>
  <c i="7" r="F36"/>
  <c i="1" r="BC100"/>
  <c i="9" r="J34"/>
  <c i="1" r="AW102"/>
  <c i="10" r="F34"/>
  <c i="1" r="BA103"/>
  <c i="12" r="F37"/>
  <c i="1" r="BD105"/>
  <c i="3" r="F36"/>
  <c i="1" r="BC96"/>
  <c i="5" r="F36"/>
  <c i="1" r="BC98"/>
  <c i="10" r="F36"/>
  <c i="1" r="BC103"/>
  <c i="4" r="J34"/>
  <c i="1" r="AW97"/>
  <c i="6" r="F35"/>
  <c i="1" r="BB99"/>
  <c i="7" r="F37"/>
  <c i="1" r="BD100"/>
  <c i="8" r="F35"/>
  <c i="1" r="BB101"/>
  <c i="11" r="F37"/>
  <c i="1" r="BD104"/>
  <c i="3" r="F35"/>
  <c i="1" r="BB96"/>
  <c i="6" r="F34"/>
  <c i="1" r="BA99"/>
  <c i="6" r="F37"/>
  <c i="1" r="BD99"/>
  <c i="7" r="J34"/>
  <c i="1" r="AW100"/>
  <c i="8" r="F36"/>
  <c i="1" r="BC101"/>
  <c i="12" r="F36"/>
  <c i="1" r="BC105"/>
  <c i="4" r="F35"/>
  <c i="1" r="BB97"/>
  <c i="9" r="F34"/>
  <c i="1" r="BA102"/>
  <c i="8" r="J30"/>
  <c i="10" r="F37"/>
  <c i="1" r="BD103"/>
  <c i="4" r="F34"/>
  <c i="1" r="BA97"/>
  <c i="6" r="J34"/>
  <c i="1" r="AW99"/>
  <c i="6" r="F36"/>
  <c i="1" r="BC99"/>
  <c i="8" r="F37"/>
  <c i="1" r="BD101"/>
  <c i="11" r="J34"/>
  <c i="1" r="AW104"/>
  <c i="12" r="J34"/>
  <c i="1" r="AW105"/>
  <c i="3" r="F34"/>
  <c i="1" r="BA96"/>
  <c i="5" r="F34"/>
  <c i="1" r="BA98"/>
  <c i="7" r="F35"/>
  <c i="1" r="BB100"/>
  <c i="7" r="F34"/>
  <c i="1" r="BA100"/>
  <c i="8" r="F34"/>
  <c i="1" r="BA101"/>
  <c i="11" r="F35"/>
  <c i="1" r="BB104"/>
  <c i="3" r="J34"/>
  <c i="1" r="AW96"/>
  <c i="5" r="F37"/>
  <c i="1" r="BD98"/>
  <c i="9" r="F37"/>
  <c i="1" r="BD102"/>
  <c i="11" r="F34"/>
  <c i="1" r="BA104"/>
  <c i="12" r="F34"/>
  <c i="1" r="BA105"/>
  <c i="11" r="J30"/>
  <c i="3" r="F37"/>
  <c i="1" r="BD96"/>
  <c i="5" r="F35"/>
  <c i="1" r="BB98"/>
  <c i="9" r="F36"/>
  <c i="1" r="BC102"/>
  <c i="10" r="J34"/>
  <c i="1" r="AW103"/>
  <c i="12" r="F35"/>
  <c i="1" r="BB105"/>
  <c i="4" r="F36"/>
  <c i="1" r="BC97"/>
  <c i="8" r="J34"/>
  <c i="1" r="AW101"/>
  <c i="11" r="F36"/>
  <c i="1" r="BC104"/>
  <c i="6" l="1" r="P127"/>
  <c i="1" r="AU99"/>
  <c i="3" r="P230"/>
  <c i="4" r="R126"/>
  <c r="R125"/>
  <c i="6" r="T127"/>
  <c i="10" r="R136"/>
  <c i="12" r="T121"/>
  <c r="T120"/>
  <c i="3" r="T138"/>
  <c i="12" r="P121"/>
  <c r="P120"/>
  <c i="1" r="AU105"/>
  <c i="4" r="T126"/>
  <c r="T125"/>
  <c i="3" r="T230"/>
  <c i="10" r="P136"/>
  <c i="3" r="R230"/>
  <c i="10" r="T171"/>
  <c i="5" r="P134"/>
  <c i="4" r="P126"/>
  <c r="P125"/>
  <c i="1" r="AU97"/>
  <c i="12" r="R121"/>
  <c r="R120"/>
  <c i="5" r="R174"/>
  <c i="3" r="BK138"/>
  <c r="J138"/>
  <c r="J97"/>
  <c r="P138"/>
  <c r="P137"/>
  <c i="1" r="AU96"/>
  <c i="10" r="R171"/>
  <c i="5" r="R134"/>
  <c r="R133"/>
  <c r="T134"/>
  <c r="T133"/>
  <c i="10" r="P171"/>
  <c r="T136"/>
  <c r="T135"/>
  <c i="5" r="P174"/>
  <c i="3" r="R138"/>
  <c r="R137"/>
  <c i="6" r="BK144"/>
  <c r="J144"/>
  <c r="J103"/>
  <c r="BK128"/>
  <c r="J128"/>
  <c r="J97"/>
  <c i="2" r="BK123"/>
  <c r="J123"/>
  <c r="J98"/>
  <c i="12" r="BK121"/>
  <c r="J121"/>
  <c r="J97"/>
  <c i="1" r="AG104"/>
  <c i="11" r="J96"/>
  <c i="10" r="BK135"/>
  <c r="J135"/>
  <c r="J136"/>
  <c r="J97"/>
  <c i="1" r="AG101"/>
  <c i="8" r="J96"/>
  <c r="J119"/>
  <c r="J97"/>
  <c i="7" r="BK118"/>
  <c r="J118"/>
  <c i="5" r="J134"/>
  <c r="J97"/>
  <c i="3" r="BK137"/>
  <c r="J137"/>
  <c r="J96"/>
  <c i="4" r="J33"/>
  <c i="1" r="AV97"/>
  <c r="AT97"/>
  <c i="12" r="J33"/>
  <c i="1" r="AV105"/>
  <c r="AT105"/>
  <c i="5" r="F33"/>
  <c i="1" r="AZ98"/>
  <c i="11" r="J33"/>
  <c i="1" r="AV104"/>
  <c r="AT104"/>
  <c r="AN104"/>
  <c r="BA94"/>
  <c r="W30"/>
  <c r="BC94"/>
  <c r="W32"/>
  <c i="3" r="F33"/>
  <c i="1" r="AZ96"/>
  <c i="4" r="J30"/>
  <c i="1" r="AG97"/>
  <c i="6" r="J33"/>
  <c i="1" r="AV99"/>
  <c r="AT99"/>
  <c i="8" r="J33"/>
  <c i="1" r="AV101"/>
  <c r="AT101"/>
  <c r="AN101"/>
  <c i="2" r="F33"/>
  <c i="1" r="AZ95"/>
  <c i="7" r="J33"/>
  <c i="1" r="AV100"/>
  <c r="AT100"/>
  <c i="9" r="F33"/>
  <c i="1" r="AZ102"/>
  <c i="10" r="J30"/>
  <c i="1" r="AG103"/>
  <c i="11" r="F33"/>
  <c i="1" r="AZ104"/>
  <c r="BD94"/>
  <c r="W33"/>
  <c r="BB94"/>
  <c r="W31"/>
  <c i="3" r="J33"/>
  <c i="1" r="AV96"/>
  <c r="AT96"/>
  <c i="4" r="F33"/>
  <c i="1" r="AZ97"/>
  <c i="2" r="J33"/>
  <c i="1" r="AV95"/>
  <c r="AT95"/>
  <c i="7" r="J30"/>
  <c i="1" r="AG100"/>
  <c i="8" r="F33"/>
  <c i="1" r="AZ101"/>
  <c i="6" r="F33"/>
  <c i="1" r="AZ99"/>
  <c i="9" r="J33"/>
  <c i="1" r="AV102"/>
  <c r="AT102"/>
  <c i="10" r="J33"/>
  <c i="1" r="AV103"/>
  <c r="AT103"/>
  <c i="5" r="J33"/>
  <c i="1" r="AV98"/>
  <c r="AT98"/>
  <c i="12" r="F33"/>
  <c i="1" r="AZ105"/>
  <c i="5" r="J30"/>
  <c i="1" r="AG98"/>
  <c i="7" r="F33"/>
  <c i="1" r="AZ100"/>
  <c i="9" r="J30"/>
  <c i="1" r="AG102"/>
  <c i="10" r="F33"/>
  <c i="1" r="AZ103"/>
  <c i="10" l="1" r="R135"/>
  <c r="P135"/>
  <c i="1" r="AU103"/>
  <c i="3" r="T137"/>
  <c i="5" r="P133"/>
  <c i="1" r="AU98"/>
  <c i="2" r="BK119"/>
  <c r="J119"/>
  <c i="12" r="BK120"/>
  <c r="J120"/>
  <c r="J96"/>
  <c i="6" r="BK127"/>
  <c r="J127"/>
  <c r="J96"/>
  <c i="1" r="AN103"/>
  <c i="10" r="J96"/>
  <c i="11" r="J39"/>
  <c i="1" r="AN102"/>
  <c i="10" r="J39"/>
  <c i="9" r="J39"/>
  <c i="1" r="AN100"/>
  <c i="7" r="J96"/>
  <c i="8" r="J39"/>
  <c i="7" r="J39"/>
  <c i="1" r="AN98"/>
  <c r="AN97"/>
  <c i="5" r="J39"/>
  <c i="4" r="J39"/>
  <c i="2" r="J30"/>
  <c i="1" r="AG95"/>
  <c r="AZ94"/>
  <c r="W29"/>
  <c r="AY94"/>
  <c i="3" r="J30"/>
  <c i="1" r="AG96"/>
  <c r="AW94"/>
  <c r="AK30"/>
  <c r="AX94"/>
  <c i="2" l="1" r="J39"/>
  <c r="J96"/>
  <c i="3" r="J39"/>
  <c i="1" r="AN96"/>
  <c r="AN95"/>
  <c i="6" r="J30"/>
  <c i="1" r="AG99"/>
  <c r="AU94"/>
  <c r="AV94"/>
  <c r="AK29"/>
  <c i="12" r="J30"/>
  <c i="1" r="AG105"/>
  <c i="12" l="1" r="J39"/>
  <c i="6" r="J39"/>
  <c i="1" r="AN105"/>
  <c r="AN99"/>
  <c r="AT94"/>
  <c r="AG94"/>
  <c r="AK26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<sst xmlns="http://schemas.openxmlformats.org/spreadsheetml/2006/main">
  <si>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</si>
  <si>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</si>
  <si>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</si>
  <si>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</si>
  <si>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</si>
  <si>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{6f46aa43-a6cb-4522-9b1b-3434cf26057b}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</si>
  <si>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</si>
  <si>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</si>
  <si>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</si>
  <si>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</si>
  <si>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</si>
  <si>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</si>
  <si>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</si>
  <si>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</si>
  <si>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2508MS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</si>
  <si>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</si>
  <si>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</si>
  <si>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1.ZŠ kuchyň</t>
  </si>
  <si>
    <t>KSO:</t>
  </si>
  <si>
    <t>CC-CZ:</t>
  </si>
  <si>
    <t>Místo:</t>
  </si>
  <si>
    <t xml:space="preserve"> </t>
  </si>
  <si>
    <t>Datum:</t>
  </si>
  <si>
    <t>30. 4. 2025</t>
  </si>
  <si>
    <t>Zadavatel:</t>
  </si>
  <si>
    <t>IČ:</t>
  </si>
  <si>
    <t>DIČ:</t>
  </si>
  <si>
    <t>Uchazeč:</t>
  </si>
  <si>
    <t>Vyplň údaj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</si>
  <si>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</si>
  <si>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</si>
  <si>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</si>
  <si>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</si>
  <si>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</si>
  <si>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</si>
  <si>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</si>
  <si>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</si>
  <si>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</si>
  <si>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</si>
  <si>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</si>
  <si>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</si>
  <si>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</si>
  <si>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</si>
  <si>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</si>
  <si>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</si>
  <si>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</si>
  <si>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</si>
  <si>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</si>
  <si>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</si>
  <si>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</si>
  <si>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</si>
  <si>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</si>
  <si>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</si>
  <si>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</si>
  <si>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</si>
  <si>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</si>
  <si>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</si>
  <si>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</si>
  <si>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</si>
  <si>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</si>
  <si>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</si>
  <si>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</si>
  <si>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</si>
  <si>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</si>
  <si>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</si>
  <si>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</si>
  <si>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</si>
  <si>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</si>
  <si>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</si>
  <si>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</si>
  <si>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</si>
  <si>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</si>
  <si>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</si>
  <si>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</si>
  <si>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</si>
  <si>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</si>
  <si>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</si>
  <si>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</si>
  <si>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náklady</t>
  </si>
  <si>
    <t>STA</t>
  </si>
  <si>
    <t>1</t>
  </si>
  <si>
    <t>{257dca90-1ad8-4bf5-b0df-2477ac791501}</t>
  </si>
  <si>
    <t>2</t>
  </si>
  <si>
    <t>10</t>
  </si>
  <si>
    <t>1PP</t>
  </si>
  <si>
    <t>{b148fc5f-cf08-4f03-a3c2-fef7a517a85b}</t>
  </si>
  <si>
    <t>100</t>
  </si>
  <si>
    <t>Vzduchotechnika</t>
  </si>
  <si>
    <t>{2e7208b5-77c9-4a6c-85cc-207176997087}</t>
  </si>
  <si>
    <t>20</t>
  </si>
  <si>
    <t>1NP</t>
  </si>
  <si>
    <t>{7d5a543b-198e-4433-8d7b-05df577e52fe}</t>
  </si>
  <si>
    <t>30</t>
  </si>
  <si>
    <t>2NP</t>
  </si>
  <si>
    <t>{87d5b5be-6dcf-4f5b-8dd5-880aa6e2da09}</t>
  </si>
  <si>
    <t>40</t>
  </si>
  <si>
    <t>Výtahy</t>
  </si>
  <si>
    <t>{2f8d9ed4-2d4b-4d9c-949b-defb2144fad1}</t>
  </si>
  <si>
    <t>50</t>
  </si>
  <si>
    <t>Gastro</t>
  </si>
  <si>
    <t>{9fcc9699-61d8-440e-888f-f4dc833c8ded}</t>
  </si>
  <si>
    <t>60</t>
  </si>
  <si>
    <t>Slaboproud</t>
  </si>
  <si>
    <t>{1876eda6-4b10-416e-a1a9-953b845df495}</t>
  </si>
  <si>
    <t>70</t>
  </si>
  <si>
    <t>ZTI+plyn+ÚT</t>
  </si>
  <si>
    <t>{f1d00455-be72-4893-b5e4-369612476c62}</t>
  </si>
  <si>
    <t>80</t>
  </si>
  <si>
    <t>Silnoproud</t>
  </si>
  <si>
    <t>{5f436dee-3aac-4a2b-8a0b-576b4df08eb2}</t>
  </si>
  <si>
    <t>90</t>
  </si>
  <si>
    <t>Slaboproudé rozvody</t>
  </si>
  <si>
    <t>{82c02722-e8b1-4045-adfa-aa067b4f88c1}</t>
  </si>
  <si>
    <t>KRYCÍ LIST SOUPISU PRACÍ</t>
  </si>
  <si>
    <t>Objekt:</t>
  </si>
  <si>
    <t>00 - Vedlejší náklady</t>
  </si>
  <si>
    <t>REKAPITULACE ČLENĚNÍ SOUPISU PRACÍ</t>
  </si>
  <si>
    <t>Kód dílu - Popis</t>
  </si>
  <si>
    <t>Cena celkem [CZK]</t>
  </si>
  <si>
    <t>Náklady ze soupisu prací</t>
  </si>
  <si>
    <t>-1</t>
  </si>
  <si>
    <t>OST - Ostatní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</si>
  <si>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</si>
  <si>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</si>
  <si>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</si>
  <si>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</si>
  <si>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</si>
  <si>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</si>
  <si>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</si>
  <si>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</si>
  <si>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</si>
  <si>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</si>
  <si>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</si>
  <si>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</si>
  <si>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</si>
  <si>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</si>
  <si>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</si>
  <si>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</si>
  <si>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</si>
  <si>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</si>
  <si>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</si>
  <si>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K</t>
  </si>
  <si>
    <t>999040001</t>
  </si>
  <si>
    <t>Opatření dle PBŘ</t>
  </si>
  <si>
    <t>soubor</t>
  </si>
  <si>
    <t>262144</t>
  </si>
  <si>
    <t>999-2004</t>
  </si>
  <si>
    <t>Dokumentace skutečného provedené stavby</t>
  </si>
  <si>
    <t>Kč</t>
  </si>
  <si>
    <t>VRN</t>
  </si>
  <si>
    <t>Vedlejší rozpočtové náklady</t>
  </si>
  <si>
    <t>5</t>
  </si>
  <si>
    <t>VRN3</t>
  </si>
  <si>
    <t>Zařízení staveniště</t>
  </si>
  <si>
    <t>3</t>
  </si>
  <si>
    <t>030001000</t>
  </si>
  <si>
    <t>6</t>
  </si>
  <si>
    <t>10 - 1PP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</si>
  <si>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</si>
  <si>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</si>
  <si>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</si>
  <si>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</si>
  <si>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</si>
  <si>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</si>
  <si>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</si>
  <si>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</si>
  <si>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</si>
  <si>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</si>
  <si>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</si>
  <si>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</si>
  <si>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</si>
  <si>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725 - Zdravotechnika - zařizovací předměty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</si>
  <si>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</si>
  <si>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</si>
  <si>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</si>
  <si>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</si>
  <si>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</si>
  <si>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</si>
  <si>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</si>
  <si>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HSV</t>
  </si>
  <si>
    <t>Práce a dodávky HSV</t>
  </si>
  <si>
    <t>Zemní práce</t>
  </si>
  <si>
    <t>132212131</t>
  </si>
  <si>
    <t>Hloubení nezapažených rýh šířky do 800 mm v soudržných horninách třídy těžitelnosti I skupiny 3 ručně</t>
  </si>
  <si>
    <t>m3</t>
  </si>
  <si>
    <t>162211311</t>
  </si>
  <si>
    <t>Vodorovné přemístění výkopku z horniny třídy těžitelnosti I skupiny 1 až 3 stavebním kolečkem do 10 m</t>
  </si>
  <si>
    <t>162211319</t>
  </si>
  <si>
    <t>Příplatek k vodorovnému přemístění výkopku z horniny třídy těžitelnosti I skupiny 1 až 3 stavebním kolečkem za každých dalších 10 m</t>
  </si>
  <si>
    <t>162751117</t>
  </si>
  <si>
    <t>Vodorovné přemístění přes 9 000 do 10000 m výkopku/sypaniny z horniny třídy těžitelnosti I skupiny 1 až 3</t>
  </si>
  <si>
    <t>8</t>
  </si>
  <si>
    <t>171201231</t>
  </si>
  <si>
    <t>Poplatek za uložení zeminy a kamení na recyklační skládce (skládkovné) kód odpadu 17 05 04</t>
  </si>
  <si>
    <t>t</t>
  </si>
  <si>
    <t>171251201</t>
  </si>
  <si>
    <t>Uložení sypaniny na skládky nebo meziskládky</t>
  </si>
  <si>
    <t>7</t>
  </si>
  <si>
    <t>174111102</t>
  </si>
  <si>
    <t>Zásyp v uzavřených prostorech sypaninou se zhutněním ručně</t>
  </si>
  <si>
    <t>14</t>
  </si>
  <si>
    <t>M</t>
  </si>
  <si>
    <t>58331200</t>
  </si>
  <si>
    <t>štěrkopísek netříděný</t>
  </si>
  <si>
    <t>16</t>
  </si>
  <si>
    <t>9</t>
  </si>
  <si>
    <t>181911102</t>
  </si>
  <si>
    <t>Úprava pláně v hornině třídy těžitelnosti I skupiny 1 až 2 se zhutněním ručně</t>
  </si>
  <si>
    <t>m2</t>
  </si>
  <si>
    <t>18</t>
  </si>
  <si>
    <t>Svislé a kompletní konstrukce</t>
  </si>
  <si>
    <t>310236241</t>
  </si>
  <si>
    <t>Zazdívka otvorů pl přes 0,0225 do 0,09 m2 ve zdivu nadzákladovém cihlami pálenými tl do 300 mm</t>
  </si>
  <si>
    <t>kus</t>
  </si>
  <si>
    <t>11</t>
  </si>
  <si>
    <t>310237241</t>
  </si>
  <si>
    <t>Zazdívka otvorů pl přes 0,09 do 0,25 m2 ve zdivu nadzákladovém cihlami pálenými tl do 300 mm</t>
  </si>
  <si>
    <t>22</t>
  </si>
  <si>
    <t>311235211</t>
  </si>
  <si>
    <t>Zdivo jednovrstvé z cihel broušených do P10 na tenkovrstvou maltu tl 440 mm</t>
  </si>
  <si>
    <t>24</t>
  </si>
  <si>
    <t>13</t>
  </si>
  <si>
    <t>317168022</t>
  </si>
  <si>
    <t>Překlad keramický plochý š 145 mm dl 1250 mm</t>
  </si>
  <si>
    <t>26</t>
  </si>
  <si>
    <t>317944321</t>
  </si>
  <si>
    <t>Válcované nosníky do č.12 dodatečně osazované do připravených otvorů</t>
  </si>
  <si>
    <t>28</t>
  </si>
  <si>
    <t>15</t>
  </si>
  <si>
    <t>340236212</t>
  </si>
  <si>
    <t>Zazdívka otvorů v příčkách nebo stěnách pl přes 0,0225 do 0,09 m2 cihlami plnými tl přes 100 mm</t>
  </si>
  <si>
    <t>342244221</t>
  </si>
  <si>
    <t>Příčka z cihel broušených na tenkovrstvou maltu tloušťky 140 mm</t>
  </si>
  <si>
    <t>32</t>
  </si>
  <si>
    <t>17</t>
  </si>
  <si>
    <t>342272225</t>
  </si>
  <si>
    <t>Příčka z pórobetonových hladkých tvárnic na tenkovrstvou maltu tl 100 mm</t>
  </si>
  <si>
    <t>34</t>
  </si>
  <si>
    <t>342291112</t>
  </si>
  <si>
    <t>Ukotvení příček montážní polyuretanovou pěnou tl příčky přes 100 mm</t>
  </si>
  <si>
    <t>m</t>
  </si>
  <si>
    <t>36</t>
  </si>
  <si>
    <t>19</t>
  </si>
  <si>
    <t>342291121</t>
  </si>
  <si>
    <t>Ukotvení příček k cihelným konstrukcím plochými kotvami</t>
  </si>
  <si>
    <t>38</t>
  </si>
  <si>
    <t>346244381</t>
  </si>
  <si>
    <t>Plentování jednostranné v do 200 mm válcovaných nosníků cihlami</t>
  </si>
  <si>
    <t>Vodorovné konstrukce</t>
  </si>
  <si>
    <t>411321616</t>
  </si>
  <si>
    <t>Stropy deskové ze ŽB tř. C 30/37</t>
  </si>
  <si>
    <t>42</t>
  </si>
  <si>
    <t>411351011</t>
  </si>
  <si>
    <t>Zřízení bednění stropů deskových tl přes 5 do 25 cm bez podpěrné kce</t>
  </si>
  <si>
    <t>44</t>
  </si>
  <si>
    <t>23</t>
  </si>
  <si>
    <t>411351012</t>
  </si>
  <si>
    <t>Odstranění bednění stropů deskových tl přes 5 do 25 cm bez podpěrné kce</t>
  </si>
  <si>
    <t>46</t>
  </si>
  <si>
    <t>411354313</t>
  </si>
  <si>
    <t>Zřízení podpěrné konstrukce stropů výšky do 4 m tl přes 15 do 25 cm</t>
  </si>
  <si>
    <t>48</t>
  </si>
  <si>
    <t>25</t>
  </si>
  <si>
    <t>411354314</t>
  </si>
  <si>
    <t>Odstranění podpěrné konstrukce stropů výšky do 4 m tl přes 15 do 25 cm</t>
  </si>
  <si>
    <t>411361821</t>
  </si>
  <si>
    <t>Výztuž stropů betonářskou ocelí 10 505</t>
  </si>
  <si>
    <t>52</t>
  </si>
  <si>
    <t>27</t>
  </si>
  <si>
    <t>430321515</t>
  </si>
  <si>
    <t>Schodišťová konstrukce a rampa ze ŽB tř. C 20/25</t>
  </si>
  <si>
    <t>54</t>
  </si>
  <si>
    <t>430361821</t>
  </si>
  <si>
    <t>Výztuž schodišťové konstrukce a rampy betonářskou ocelí 10 505</t>
  </si>
  <si>
    <t>56</t>
  </si>
  <si>
    <t>29</t>
  </si>
  <si>
    <t>431351125</t>
  </si>
  <si>
    <t>Zřízení bednění podest schodišť a ramp křivočarých v do 4 m</t>
  </si>
  <si>
    <t>58</t>
  </si>
  <si>
    <t>431351126</t>
  </si>
  <si>
    <t>Odstranění bednění podest schodišť a ramp křivočarých v do 4 m</t>
  </si>
  <si>
    <t>31</t>
  </si>
  <si>
    <t>434311115</t>
  </si>
  <si>
    <t>Schodišťové stupně dusané na terén z betonu tř. C 20/25 bez potěru</t>
  </si>
  <si>
    <t>62</t>
  </si>
  <si>
    <t>434351141</t>
  </si>
  <si>
    <t>Zřízení bednění stupňů přímočarých schodišť</t>
  </si>
  <si>
    <t>64</t>
  </si>
  <si>
    <t>Komunikace pozemní</t>
  </si>
  <si>
    <t>33</t>
  </si>
  <si>
    <t>564831011</t>
  </si>
  <si>
    <t>Podklad ze štěrkodrtě ŠD plochy do 100 m2 tl 100 mm</t>
  </si>
  <si>
    <t>66</t>
  </si>
  <si>
    <t>Úpravy povrchů, podlahy a osazování výplní</t>
  </si>
  <si>
    <t>611325423</t>
  </si>
  <si>
    <t>Oprava vnitřní vápenocementové štukové omítky stropů v rozsahu plochy přes 30 do 50 %</t>
  </si>
  <si>
    <t>68</t>
  </si>
  <si>
    <t>35</t>
  </si>
  <si>
    <t>612321121</t>
  </si>
  <si>
    <t>Vápenocementová omítka hladká jednovrstvá vnitřních stěn nanášená ručně</t>
  </si>
  <si>
    <t>612321141</t>
  </si>
  <si>
    <t>Vápenocementová omítka štuková dvouvrstvá vnitřních stěn nanášená ručně</t>
  </si>
  <si>
    <t>72</t>
  </si>
  <si>
    <t>37</t>
  </si>
  <si>
    <t>612325413</t>
  </si>
  <si>
    <t>Oprava vnitřní vápenocementové hladké omítky stěn v rozsahu plochy přes 30 do 50 %</t>
  </si>
  <si>
    <t>74</t>
  </si>
  <si>
    <t>612325419</t>
  </si>
  <si>
    <t>Oprava vnitřní vápenocementové hladké omítky stěn v rozsahu plochy přes 30 do 50 % s celoplošným přeštukováním</t>
  </si>
  <si>
    <t>76</t>
  </si>
  <si>
    <t>39</t>
  </si>
  <si>
    <t>615142002</t>
  </si>
  <si>
    <t>Potažení vnitřních nosníků sklovláknitým pletivem</t>
  </si>
  <si>
    <t>78</t>
  </si>
  <si>
    <t>629991011</t>
  </si>
  <si>
    <t>Zakrytí výplní otvorů a svislých ploch fólií přilepenou lepící páskou</t>
  </si>
  <si>
    <t>41</t>
  </si>
  <si>
    <t>631311114</t>
  </si>
  <si>
    <t>Mazanina tl přes 50 do 80 mm z betonu prostého bez zvýšených nároků na prostředí tř. C 16/20</t>
  </si>
  <si>
    <t>82</t>
  </si>
  <si>
    <t>631311124</t>
  </si>
  <si>
    <t>Mazanina tl přes 80 do 120 mm z betonu prostého bez zvýšených nároků na prostředí tř. C 16/20</t>
  </si>
  <si>
    <t>84</t>
  </si>
  <si>
    <t>43</t>
  </si>
  <si>
    <t>631312131</t>
  </si>
  <si>
    <t>Doplnění dosavadních mazanin betonem prostým plochy do 4 m2 tloušťky přes 80 mm</t>
  </si>
  <si>
    <t>86</t>
  </si>
  <si>
    <t>631319171</t>
  </si>
  <si>
    <t>Příplatek k mazanině tl přes 50 do 80 mm za stržení povrchu spodní vrstvy před vložením výztuže</t>
  </si>
  <si>
    <t>88</t>
  </si>
  <si>
    <t>45</t>
  </si>
  <si>
    <t>631319173</t>
  </si>
  <si>
    <t>Příplatek k mazanině tl přes 80 do 120 mm za stržení povrchu spodní vrstvy před vložením výztuže</t>
  </si>
  <si>
    <t>631362021</t>
  </si>
  <si>
    <t>Výztuž mazanin svařovanými sítěmi Kari</t>
  </si>
  <si>
    <t>92</t>
  </si>
  <si>
    <t>47</t>
  </si>
  <si>
    <t>642944121</t>
  </si>
  <si>
    <t>Osazování ocelových zárubní dodatečné pl do 2,5 m2</t>
  </si>
  <si>
    <t>94</t>
  </si>
  <si>
    <t>55331438</t>
  </si>
  <si>
    <t>zárubeň jednokřídlá ocelová pro dodatečnou montáž tl stěny 110-150mm rozměru 900/1970, 2100mm</t>
  </si>
  <si>
    <t>96</t>
  </si>
  <si>
    <t>49</t>
  </si>
  <si>
    <t>55331442</t>
  </si>
  <si>
    <t>zárubeň jednokřídlá ocelová pro dodatečnou montáž tl stěny 160-200mm rozměru 800/1970, 2100mm</t>
  </si>
  <si>
    <t>98</t>
  </si>
  <si>
    <t>642944221</t>
  </si>
  <si>
    <t>Osazování ocelových zárubní dodatečné pl přes 2,5 m2</t>
  </si>
  <si>
    <t>51</t>
  </si>
  <si>
    <t>55331726</t>
  </si>
  <si>
    <t>zárubeň dvoukřídlá ocelová pro dodatečnou montáž tl stěny 260-300mm rozměru 1450/1970, 2100mm</t>
  </si>
  <si>
    <t>102</t>
  </si>
  <si>
    <t>644941111</t>
  </si>
  <si>
    <t>Osazování ventilačních mřížek velikosti do 150 x 200 mm</t>
  </si>
  <si>
    <t>104</t>
  </si>
  <si>
    <t>53</t>
  </si>
  <si>
    <t>55341420</t>
  </si>
  <si>
    <t>průvětrník bez klapek se sítí 150x150mm</t>
  </si>
  <si>
    <t>106</t>
  </si>
  <si>
    <t>Trubní vedení</t>
  </si>
  <si>
    <t>899101113</t>
  </si>
  <si>
    <t>Osazení poklopů litinových, ocelových nebo železobetonových bez rámů do 50 kg</t>
  </si>
  <si>
    <t>108</t>
  </si>
  <si>
    <t>55</t>
  </si>
  <si>
    <t>55241048</t>
  </si>
  <si>
    <t>poklop šachtový Pz ocelový zadlažďovací bez výztuže s těsněním zatížení A15 v 50mm rám 673x673mm vstup 600x600mm</t>
  </si>
  <si>
    <t>110</t>
  </si>
  <si>
    <t>Ostatní konstrukce a práce, bourání</t>
  </si>
  <si>
    <t>949101111</t>
  </si>
  <si>
    <t>Lešení pomocné pro objekty pozemních staveb s lešeňovou podlahou v do 1,9 m zatížení do 150 kg/m2</t>
  </si>
  <si>
    <t>112</t>
  </si>
  <si>
    <t>57</t>
  </si>
  <si>
    <t>952901111</t>
  </si>
  <si>
    <t>Vyčištění budov bytové a občanské výstavby při výšce podlaží do 4 m</t>
  </si>
  <si>
    <t>114</t>
  </si>
  <si>
    <t>962031132</t>
  </si>
  <si>
    <t>Bourání příček z cihel pálených na MVC tl do 100 mm</t>
  </si>
  <si>
    <t>116</t>
  </si>
  <si>
    <t>59</t>
  </si>
  <si>
    <t>962031133</t>
  </si>
  <si>
    <t>Bourání příček z cihel pálených na MVC tl do 150 mm</t>
  </si>
  <si>
    <t>118</t>
  </si>
  <si>
    <t>962032231</t>
  </si>
  <si>
    <t>Bourání zdiva z cihel pálených nebo vápenopískových na MV nebo MVC přes 1 m3</t>
  </si>
  <si>
    <t>120</t>
  </si>
  <si>
    <t>61</t>
  </si>
  <si>
    <t>963012520</t>
  </si>
  <si>
    <t>Bourání stropů z ŽB desek š přes 300 mm tl přes 140 mm</t>
  </si>
  <si>
    <t>122</t>
  </si>
  <si>
    <t>963023712</t>
  </si>
  <si>
    <t>Vybourání schodišťových stupňů ze zdi cihelné oboustranně</t>
  </si>
  <si>
    <t>124</t>
  </si>
  <si>
    <t>63</t>
  </si>
  <si>
    <t>963051113</t>
  </si>
  <si>
    <t>Bourání ŽB stropů deskových tl přes 80 mm</t>
  </si>
  <si>
    <t>126</t>
  </si>
  <si>
    <t>965042231</t>
  </si>
  <si>
    <t>Bourání podkladů pod dlažby nebo mazanin betonových nebo z litého asfaltu tl přes 100 mm pl do 4 m2</t>
  </si>
  <si>
    <t>128</t>
  </si>
  <si>
    <t>65</t>
  </si>
  <si>
    <t>965046111</t>
  </si>
  <si>
    <t>Broušení stávajících betonových podlah úběr do 3 mm</t>
  </si>
  <si>
    <t>130</t>
  </si>
  <si>
    <t>965081213</t>
  </si>
  <si>
    <t>Bourání podlah z dlaždic keramických nebo xylolitových tl do 10 mm plochy přes 1 m2</t>
  </si>
  <si>
    <t>132</t>
  </si>
  <si>
    <t>67</t>
  </si>
  <si>
    <t>968062455</t>
  </si>
  <si>
    <t>Vybourání dřevěných dveřních zárubní pl do 2 m2</t>
  </si>
  <si>
    <t>134</t>
  </si>
  <si>
    <t>968072456</t>
  </si>
  <si>
    <t>Vybourání kovových dveřních zárubní pl přes 2 m2</t>
  </si>
  <si>
    <t>136</t>
  </si>
  <si>
    <t>69</t>
  </si>
  <si>
    <t>971033431</t>
  </si>
  <si>
    <t>Vybourání otvorů ve zdivu cihelném pl do 0,25 m2 na MVC nebo MV tl do 150 mm</t>
  </si>
  <si>
    <t>138</t>
  </si>
  <si>
    <t>971033631</t>
  </si>
  <si>
    <t>Vybourání otvorů ve zdivu cihelném pl do 4 m2 na MVC nebo MV tl do 150 mm</t>
  </si>
  <si>
    <t>140</t>
  </si>
  <si>
    <t>71</t>
  </si>
  <si>
    <t>974031664</t>
  </si>
  <si>
    <t>Vysekání rýh ve zdivu cihelném pro vtahování nosníků hl do 150 mm v do 150 mm</t>
  </si>
  <si>
    <t>142</t>
  </si>
  <si>
    <t>721210813</t>
  </si>
  <si>
    <t>Demontáž vpustí podlahových z kyselinovzdorné kameniny DN 100</t>
  </si>
  <si>
    <t>144</t>
  </si>
  <si>
    <t>73</t>
  </si>
  <si>
    <t>977211112</t>
  </si>
  <si>
    <t>Řezání stěnovou pilou betonových nebo ŽB kcí s výztuží průměru do 16 mm hl přes 200 do 350 mm</t>
  </si>
  <si>
    <t>146</t>
  </si>
  <si>
    <t>977312113</t>
  </si>
  <si>
    <t>Řezání stávajících betonových mazanin vyztužených hl do 150 mm</t>
  </si>
  <si>
    <t>148</t>
  </si>
  <si>
    <t>75</t>
  </si>
  <si>
    <t>978011161</t>
  </si>
  <si>
    <t>Otlučení (osekání) vnitřní vápenné nebo vápenocementové omítky stropů v rozsahu přes 30 do 50 %</t>
  </si>
  <si>
    <t>150</t>
  </si>
  <si>
    <t>978013161</t>
  </si>
  <si>
    <t>Otlučení (osekání) vnitřní vápenné nebo vápenocementové omítky stěn v rozsahu přes 30 do 50 %</t>
  </si>
  <si>
    <t>152</t>
  </si>
  <si>
    <t>77</t>
  </si>
  <si>
    <t>978059541</t>
  </si>
  <si>
    <t>Odsekání a odebrání obkladů stěn z vnitřních obkládaček plochy přes 1 m2</t>
  </si>
  <si>
    <t>154</t>
  </si>
  <si>
    <t>997</t>
  </si>
  <si>
    <t>Přesun sutě</t>
  </si>
  <si>
    <t>997013151</t>
  </si>
  <si>
    <t>Vnitrostaveništní doprava suti a vybouraných hmot pro budovy v do 6 m s omezením mechanizace</t>
  </si>
  <si>
    <t>156</t>
  </si>
  <si>
    <t>79</t>
  </si>
  <si>
    <t>997013501</t>
  </si>
  <si>
    <t>Odvoz suti a vybouraných hmot na skládku nebo meziskládku do 1 km se složením</t>
  </si>
  <si>
    <t>158</t>
  </si>
  <si>
    <t>997013509</t>
  </si>
  <si>
    <t>Příplatek k odvozu suti a vybouraných hmot na skládku ZKD 1 km přes 1 km</t>
  </si>
  <si>
    <t>160</t>
  </si>
  <si>
    <t>81</t>
  </si>
  <si>
    <t>997013869</t>
  </si>
  <si>
    <t>Poplatek za uložení stavebního odpadu na recyklační skládce (skládkovné) ze směsí betonu, cihel a keramických výrobků kód odpadu 17 01 07</t>
  </si>
  <si>
    <t>162</t>
  </si>
  <si>
    <t>998</t>
  </si>
  <si>
    <t>Přesun hmot</t>
  </si>
  <si>
    <t>998017001</t>
  </si>
  <si>
    <t>Přesun hmot s omezením mechanizace pro budovy v do 6 m</t>
  </si>
  <si>
    <t>164</t>
  </si>
  <si>
    <t>PSV</t>
  </si>
  <si>
    <t>Práce a dodávky PSV</t>
  </si>
  <si>
    <t>711</t>
  </si>
  <si>
    <t>Izolace proti vodě, vlhkosti a plynům</t>
  </si>
  <si>
    <t>83</t>
  </si>
  <si>
    <t>711111001</t>
  </si>
  <si>
    <t>Provedení izolace proti zemní vlhkosti vodorovné za studena nátěrem penetračním</t>
  </si>
  <si>
    <t>166</t>
  </si>
  <si>
    <t>11163150</t>
  </si>
  <si>
    <t>lak penetrační asfaltový</t>
  </si>
  <si>
    <t>168</t>
  </si>
  <si>
    <t>85</t>
  </si>
  <si>
    <t>711112001</t>
  </si>
  <si>
    <t>Provedení izolace proti zemní vlhkosti svislé za studena nátěrem penetračním</t>
  </si>
  <si>
    <t>170</t>
  </si>
  <si>
    <t>172</t>
  </si>
  <si>
    <t>87</t>
  </si>
  <si>
    <t>711113115</t>
  </si>
  <si>
    <t>Izolace proti vlhkosti na vodorovné ploše za studena těsnicí hmotou dvousložkovou na bázi polymery modifikované živičné emulze</t>
  </si>
  <si>
    <t>174</t>
  </si>
  <si>
    <t>711113125</t>
  </si>
  <si>
    <t>Izolace proti vlhkosti na svislé ploše za studena těsnicí hmotou dvousložkovou na bázi polymery modifikované živičné emulze</t>
  </si>
  <si>
    <t>176</t>
  </si>
  <si>
    <t>89</t>
  </si>
  <si>
    <t>711141559</t>
  </si>
  <si>
    <t>Provedení izolace proti zemní vlhkosti pásy přitavením vodorovné NAIP</t>
  </si>
  <si>
    <t>178</t>
  </si>
  <si>
    <t>62853004</t>
  </si>
  <si>
    <t>pás asfaltový natavitelný modifikovaný SBS s vložkou ze skleněné tkaniny a spalitelnou PE fólií nebo jemnozrnným minerálním posypem na horním povrchu tl 4,0mm</t>
  </si>
  <si>
    <t>180</t>
  </si>
  <si>
    <t>91</t>
  </si>
  <si>
    <t>711142559</t>
  </si>
  <si>
    <t>Provedení izolace proti zemní vlhkosti pásy přitavením svislé NAIP</t>
  </si>
  <si>
    <t>182</t>
  </si>
  <si>
    <t>184</t>
  </si>
  <si>
    <t>93</t>
  </si>
  <si>
    <t>998711201</t>
  </si>
  <si>
    <t>Přesun hmot procentní pro izolace proti vodě, vlhkosti a plynům v objektech v do 6 m</t>
  </si>
  <si>
    <t>%</t>
  </si>
  <si>
    <t>186</t>
  </si>
  <si>
    <t>713</t>
  </si>
  <si>
    <t>Izolace tepelné</t>
  </si>
  <si>
    <t>713121121</t>
  </si>
  <si>
    <t>Montáž izolace tepelné podlah volně kladenými rohožemi, pásy, dílci, deskami 2 vrstvy</t>
  </si>
  <si>
    <t>188</t>
  </si>
  <si>
    <t>95</t>
  </si>
  <si>
    <t>28376421</t>
  </si>
  <si>
    <t>deska XPS hrana polodrážková a hladký povrch 300kPA ?=0,035 tl 80mm</t>
  </si>
  <si>
    <t>190</t>
  </si>
  <si>
    <t>28376423</t>
  </si>
  <si>
    <t>deska XPS hrana polodrážková a hladký povrch 300kPA ?=0,035 tl 120mm</t>
  </si>
  <si>
    <t>192</t>
  </si>
  <si>
    <t>97</t>
  </si>
  <si>
    <t>713191132</t>
  </si>
  <si>
    <t>Montáž izolace tepelné podlah, stropů vrchem nebo střech překrytí separační fólií z PE</t>
  </si>
  <si>
    <t>194</t>
  </si>
  <si>
    <t>28329042</t>
  </si>
  <si>
    <t>fólie PE separační či ochranná tl 0,2mm</t>
  </si>
  <si>
    <t>196</t>
  </si>
  <si>
    <t>99</t>
  </si>
  <si>
    <t>998713201</t>
  </si>
  <si>
    <t>Přesun hmot procentní pro izolace tepelné v objektech v do 6 m</t>
  </si>
  <si>
    <t>198</t>
  </si>
  <si>
    <t>725</t>
  </si>
  <si>
    <t>Zdravotechnika - zařizovací předměty</t>
  </si>
  <si>
    <t>725980122</t>
  </si>
  <si>
    <t>Dvířka 20/20</t>
  </si>
  <si>
    <t>200</t>
  </si>
  <si>
    <t>763</t>
  </si>
  <si>
    <t>Konstrukce suché výstavby</t>
  </si>
  <si>
    <t>101</t>
  </si>
  <si>
    <t>763111314</t>
  </si>
  <si>
    <t>SDK příčka tl 100 mm profil CW+UW 75 desky 1xA 12,5 s izolací EI 30 Rw do 45 dB</t>
  </si>
  <si>
    <t>202</t>
  </si>
  <si>
    <t>763131822</t>
  </si>
  <si>
    <t>Demontáž SDK podhledu s dvouvrstvou nosnou kcí z ocelových profilů opláštění dvojité</t>
  </si>
  <si>
    <t>204</t>
  </si>
  <si>
    <t>103</t>
  </si>
  <si>
    <t>763135102</t>
  </si>
  <si>
    <t>Montáž SDK kazetového podhledu z kazet 600x600 mm na zavěšenou polozapuštěnou nosnou konstrukci</t>
  </si>
  <si>
    <t>206</t>
  </si>
  <si>
    <t>59030575</t>
  </si>
  <si>
    <t>podhled kazetový děrovaný kruh 6,5mm, polozapuštěný rastr tl 10mm 600x600mm</t>
  </si>
  <si>
    <t>208</t>
  </si>
  <si>
    <t>105</t>
  </si>
  <si>
    <t>763181311</t>
  </si>
  <si>
    <t>Montáž jednokřídlové kovové zárubně do SDK příčky</t>
  </si>
  <si>
    <t>210</t>
  </si>
  <si>
    <t>55331595</t>
  </si>
  <si>
    <t>zárubeň jednokřídlá ocelová pro sádrokartonové příčky tl stěny 110-150mm rozměru 800/1970, 2100mm</t>
  </si>
  <si>
    <t>212</t>
  </si>
  <si>
    <t>107</t>
  </si>
  <si>
    <t>763181312</t>
  </si>
  <si>
    <t>Montáž dvoukřídlové kovové zárubně do SDK příčky</t>
  </si>
  <si>
    <t>214</t>
  </si>
  <si>
    <t>55331774</t>
  </si>
  <si>
    <t>zárubeň dvoukřídlá ocelová pro sádrokartonové příčky tl stěny 75-100mm rozměru 1450/1970, 2100mm</t>
  </si>
  <si>
    <t>216</t>
  </si>
  <si>
    <t>109</t>
  </si>
  <si>
    <t>998763401</t>
  </si>
  <si>
    <t>Přesun hmot procentní pro sádrokartonové konstrukce v objektech v do 6 m</t>
  </si>
  <si>
    <t>218</t>
  </si>
  <si>
    <t>766</t>
  </si>
  <si>
    <t>Konstrukce truhlářské</t>
  </si>
  <si>
    <t>766111820</t>
  </si>
  <si>
    <t>Demontáž truhlářských stěn dřevěných plných</t>
  </si>
  <si>
    <t>220</t>
  </si>
  <si>
    <t>111</t>
  </si>
  <si>
    <t>766411213</t>
  </si>
  <si>
    <t>Montáž obložení stěn pl do 5 m2 palubkami z měkkého dřeva š přes 80 do 100 mm</t>
  </si>
  <si>
    <t>222</t>
  </si>
  <si>
    <t>61191181</t>
  </si>
  <si>
    <t>palubky obkladové smrk profil klasický 19x170mm jakost A/B</t>
  </si>
  <si>
    <t>224</t>
  </si>
  <si>
    <t>113</t>
  </si>
  <si>
    <t>766417211</t>
  </si>
  <si>
    <t>Montáž podkladového roštu pro obložení stěn</t>
  </si>
  <si>
    <t>226</t>
  </si>
  <si>
    <t>60514112</t>
  </si>
  <si>
    <t>řezivo jehličnaté lať surová dl 4m</t>
  </si>
  <si>
    <t>228</t>
  </si>
  <si>
    <t>115</t>
  </si>
  <si>
    <t>766660001</t>
  </si>
  <si>
    <t>Montáž dveřních křídel otvíravých jednokřídlových š do 0,8 m do ocelové zárubně</t>
  </si>
  <si>
    <t>230</t>
  </si>
  <si>
    <t>61162086</t>
  </si>
  <si>
    <t>dveře jednokřídlé dřevotřískové povrch laminátový plné 800x1970-2100mm</t>
  </si>
  <si>
    <t>232</t>
  </si>
  <si>
    <t>117</t>
  </si>
  <si>
    <t>61162084</t>
  </si>
  <si>
    <t>dveře jednokřídlé dřevotřískové povrch laminátový plné 600x1970-2100mm</t>
  </si>
  <si>
    <t>234</t>
  </si>
  <si>
    <t>766660002</t>
  </si>
  <si>
    <t>Montáž dveřních křídel otvíravých jednokřídlových š přes 0,8 m do ocelové zárubně</t>
  </si>
  <si>
    <t>236</t>
  </si>
  <si>
    <t>119</t>
  </si>
  <si>
    <t>61162087</t>
  </si>
  <si>
    <t>dveře jednokřídlé dřevotřískové povrch laminátový plné 900x1970-2100mm</t>
  </si>
  <si>
    <t>238</t>
  </si>
  <si>
    <t>766660011</t>
  </si>
  <si>
    <t>Montáž dveřních křídel otvíravých dvoukřídlových š do 1,45 m do ocelové zárubně</t>
  </si>
  <si>
    <t>240</t>
  </si>
  <si>
    <t>121</t>
  </si>
  <si>
    <t>61162115</t>
  </si>
  <si>
    <t>dveře dvoukřídlé dřevotřískové povrch laminátový plné 1450x1970-2100mm</t>
  </si>
  <si>
    <t>242</t>
  </si>
  <si>
    <t>766660713</t>
  </si>
  <si>
    <t>Montáž okopového plechu dveřních křídel</t>
  </si>
  <si>
    <t>244</t>
  </si>
  <si>
    <t>123</t>
  </si>
  <si>
    <t>54915200</t>
  </si>
  <si>
    <t>plech okopový Al 645x150x0,8mm</t>
  </si>
  <si>
    <t>246</t>
  </si>
  <si>
    <t>54915203</t>
  </si>
  <si>
    <t>plech okopový Al 915x150x0,8mm</t>
  </si>
  <si>
    <t>248</t>
  </si>
  <si>
    <t>125</t>
  </si>
  <si>
    <t>54915202</t>
  </si>
  <si>
    <t>plech okopový Al 815x150x0,8mm</t>
  </si>
  <si>
    <t>250</t>
  </si>
  <si>
    <t>766660720</t>
  </si>
  <si>
    <t>Osazení větrací mřížky s vyříznutím otvoru</t>
  </si>
  <si>
    <t>252</t>
  </si>
  <si>
    <t>127</t>
  </si>
  <si>
    <t>42972195</t>
  </si>
  <si>
    <t>mřížka větrací do dveří PVC oboustranná bílá, manuálně ovladatelná, 124x450mm</t>
  </si>
  <si>
    <t>254</t>
  </si>
  <si>
    <t>766660728</t>
  </si>
  <si>
    <t>Montáž dveřního interiérového kování - zámku</t>
  </si>
  <si>
    <t>256</t>
  </si>
  <si>
    <t>129</t>
  </si>
  <si>
    <t>54924011</t>
  </si>
  <si>
    <t>zámek zadlabací vložkový pravolevý rozteč 90x50,5mm</t>
  </si>
  <si>
    <t>258</t>
  </si>
  <si>
    <t>766660729</t>
  </si>
  <si>
    <t>Montáž dveřního interiérového kování - štítku s klikou</t>
  </si>
  <si>
    <t>260</t>
  </si>
  <si>
    <t>131</t>
  </si>
  <si>
    <t>54914123</t>
  </si>
  <si>
    <t>kování rozetové klika/klika</t>
  </si>
  <si>
    <t>262</t>
  </si>
  <si>
    <t>998766201</t>
  </si>
  <si>
    <t>Přesun hmot procentní pro kce truhlářské v objektech v do 6 m</t>
  </si>
  <si>
    <t>264</t>
  </si>
  <si>
    <t>767</t>
  </si>
  <si>
    <t>Konstrukce zámečnické</t>
  </si>
  <si>
    <t>133</t>
  </si>
  <si>
    <t>767-OC1</t>
  </si>
  <si>
    <t>M+D prostup ve stropní desce nad 1PP - OC1</t>
  </si>
  <si>
    <t>kg</t>
  </si>
  <si>
    <t>266</t>
  </si>
  <si>
    <t>998767201</t>
  </si>
  <si>
    <t>Přesun hmot procentní pro zámečnické konstrukce v objektech v do 6 m</t>
  </si>
  <si>
    <t>268</t>
  </si>
  <si>
    <t>771</t>
  </si>
  <si>
    <t>Podlahy z dlaždic</t>
  </si>
  <si>
    <t>135</t>
  </si>
  <si>
    <t>771111011</t>
  </si>
  <si>
    <t>Vysátí podkladu před pokládkou dlažby</t>
  </si>
  <si>
    <t>270</t>
  </si>
  <si>
    <t>771121011</t>
  </si>
  <si>
    <t>Nátěr penetrační na podlahu</t>
  </si>
  <si>
    <t>272</t>
  </si>
  <si>
    <t>137</t>
  </si>
  <si>
    <t>771151021</t>
  </si>
  <si>
    <t>Samonivelační stěrka podlah pevnosti 30 MPa tl 3 mm</t>
  </si>
  <si>
    <t>274</t>
  </si>
  <si>
    <t>771474113</t>
  </si>
  <si>
    <t>Montáž soklů z dlaždic keramických rovných lepených cementovým flexibilním lepidlem v přes 90 do 120 mm</t>
  </si>
  <si>
    <t>276</t>
  </si>
  <si>
    <t>139</t>
  </si>
  <si>
    <t>59761187</t>
  </si>
  <si>
    <t>sokl keramický mrazuvzdorný povrch hladký/lapovaný tl do 10mm výšky přes 90 do 120mm</t>
  </si>
  <si>
    <t>278</t>
  </si>
  <si>
    <t>771574413</t>
  </si>
  <si>
    <t>Montáž podlah keramických hladkých lepených cementovým flexibilním lepidlem přes 2 do 4 ks/m2</t>
  </si>
  <si>
    <t>280</t>
  </si>
  <si>
    <t>141</t>
  </si>
  <si>
    <t>59761136</t>
  </si>
  <si>
    <t>dlažba keramická slinutá mrazuvzdorná do interiéru i exteriéru povrch hladký/lesklý tl do 10mm přes 2 do 4ks/m2</t>
  </si>
  <si>
    <t>282</t>
  </si>
  <si>
    <t>771574419</t>
  </si>
  <si>
    <t>Montáž podlah keramických hladkých lepených cementovým flexibilním lepidlem přes 22 do 25 ks/m2</t>
  </si>
  <si>
    <t>284</t>
  </si>
  <si>
    <t>143</t>
  </si>
  <si>
    <t>59761159</t>
  </si>
  <si>
    <t>dlažba keramická slinutá mrazuvzdorná do interiéru i exteriéru povrch hladký/matný tl do 10mm přes 22 do 25ks/m2</t>
  </si>
  <si>
    <t>286</t>
  </si>
  <si>
    <t>771577211</t>
  </si>
  <si>
    <t>Příplatek k montáži podlah keramických lepených cementovým flexibilním lepidlem za plochu do 5 m2</t>
  </si>
  <si>
    <t>288</t>
  </si>
  <si>
    <t>145</t>
  </si>
  <si>
    <t>998771201</t>
  </si>
  <si>
    <t>Přesun hmot procentní pro podlahy z dlaždic v objektech v do 6 m</t>
  </si>
  <si>
    <t>290</t>
  </si>
  <si>
    <t>781</t>
  </si>
  <si>
    <t>Dokončovací práce - obklady</t>
  </si>
  <si>
    <t>781111011</t>
  </si>
  <si>
    <t>Ometení (oprášení) stěny při přípravě podkladu</t>
  </si>
  <si>
    <t>292</t>
  </si>
  <si>
    <t>147</t>
  </si>
  <si>
    <t>781121011</t>
  </si>
  <si>
    <t>Nátěr penetrační na stěnu</t>
  </si>
  <si>
    <t>294</t>
  </si>
  <si>
    <t>781474153</t>
  </si>
  <si>
    <t>Montáž obkladů vnitřních keramických velkoformátových hladkých přes 2 do 4 ks/m2 lepených flexibilním lepidlem</t>
  </si>
  <si>
    <t>296</t>
  </si>
  <si>
    <t>149</t>
  </si>
  <si>
    <t>59761002</t>
  </si>
  <si>
    <t>obklad velkoformátový keramický hladký přes 2 do 4ks/m2</t>
  </si>
  <si>
    <t>298</t>
  </si>
  <si>
    <t>781492251</t>
  </si>
  <si>
    <t>Montáž profilů ukončovacích lepených flexibilním cementovým lepidlem</t>
  </si>
  <si>
    <t>300</t>
  </si>
  <si>
    <t>151</t>
  </si>
  <si>
    <t>28342003</t>
  </si>
  <si>
    <t>lišta ukončovací z PVC 10mm</t>
  </si>
  <si>
    <t>302</t>
  </si>
  <si>
    <t>781495115</t>
  </si>
  <si>
    <t>Spárování vnitřních obkladů silikonem</t>
  </si>
  <si>
    <t>304</t>
  </si>
  <si>
    <t>153</t>
  </si>
  <si>
    <t>781779191</t>
  </si>
  <si>
    <t>Příplatek k montáži obkladů vnějších z dlaždic keramických za plochu do 10 m2</t>
  </si>
  <si>
    <t>306</t>
  </si>
  <si>
    <t>998781201</t>
  </si>
  <si>
    <t>Přesun hmot procentní pro obklady keramické v objektech v do 6 m</t>
  </si>
  <si>
    <t>308</t>
  </si>
  <si>
    <t>783</t>
  </si>
  <si>
    <t>Dokončovací práce - nátěry</t>
  </si>
  <si>
    <t>155</t>
  </si>
  <si>
    <t>783301401</t>
  </si>
  <si>
    <t>Ometení zámečnických konstrukcí</t>
  </si>
  <si>
    <t>310</t>
  </si>
  <si>
    <t>783314201</t>
  </si>
  <si>
    <t>Základní antikorozní jednonásobný syntetický standardní nátěr zámečnických konstrukcí</t>
  </si>
  <si>
    <t>312</t>
  </si>
  <si>
    <t>157</t>
  </si>
  <si>
    <t>783315101</t>
  </si>
  <si>
    <t>Mezinátěr jednonásobný syntetický standardní zámečnických konstrukcí</t>
  </si>
  <si>
    <t>314</t>
  </si>
  <si>
    <t>783317101</t>
  </si>
  <si>
    <t>Krycí jednonásobný syntetický standardní nátěr zámečnických konstrukcí</t>
  </si>
  <si>
    <t>316</t>
  </si>
  <si>
    <t>159</t>
  </si>
  <si>
    <t>783801401</t>
  </si>
  <si>
    <t>Ometení omítek před provedením nátěru</t>
  </si>
  <si>
    <t>318</t>
  </si>
  <si>
    <t>783813131</t>
  </si>
  <si>
    <t>Penetrační syntetický nátěr hladkých, tenkovrstvých zrnitých a štukových omítek</t>
  </si>
  <si>
    <t>320</t>
  </si>
  <si>
    <t>161</t>
  </si>
  <si>
    <t>783817421</t>
  </si>
  <si>
    <t>Krycí dvojnásobný syntetický nátěr hladkých, zrnitých tenkovrstvých nebo štukových omítek</t>
  </si>
  <si>
    <t>322</t>
  </si>
  <si>
    <t>784</t>
  </si>
  <si>
    <t>Dokončovací práce - malby a tapety</t>
  </si>
  <si>
    <t>784111001</t>
  </si>
  <si>
    <t>Oprášení (ometení ) podkladu v místnostech v do 3,80 m</t>
  </si>
  <si>
    <t>324</t>
  </si>
  <si>
    <t>163</t>
  </si>
  <si>
    <t>784221111</t>
  </si>
  <si>
    <t>Dvojnásobné bílé malby ze směsí za sucha středně otěruvzdorných v místnostech do 3,80 m</t>
  </si>
  <si>
    <t>326</t>
  </si>
  <si>
    <t>100 - Vzduchotechnika</t>
  </si>
  <si>
    <t xml:space="preserve">    751 - Vzduchotechnika</t>
  </si>
  <si>
    <t xml:space="preserve">    751-1 - Zařízení 1 – větrání kuchyně</t>
  </si>
  <si>
    <t xml:space="preserve">    751-2 - Zařízení 2 - zázemí a sklady 1.PP</t>
  </si>
  <si>
    <t xml:space="preserve">    751-3 - Zařízení 3 – větrání technologie</t>
  </si>
  <si>
    <t xml:space="preserve">    751-4 - Zařízení 4 – větrání strojovny VZT 1</t>
  </si>
  <si>
    <t xml:space="preserve">    751-5 - Zařízení 5 – větrání strojovny VZT 2</t>
  </si>
  <si>
    <t xml:space="preserve">    751-6 - Demontáže</t>
  </si>
  <si>
    <t xml:space="preserve">    751-7 - Ostatní</t>
  </si>
  <si>
    <t>751</t>
  </si>
  <si>
    <t>751-1</t>
  </si>
  <si>
    <t>Zařízení 1 – větrání kuchyně</t>
  </si>
  <si>
    <t>1.01</t>
  </si>
  <si>
    <t>Vzduchotechnická jednotka, vnitřní modulární provedení, vč. příslušenství (pružné manžety- spojky, sifony s podtl. uzávěrem, rám jednotky s nožičkami). Tlouška stěny pláště jednotky 45 mm . Akustický výkon na plášti jednotky 76 dB(A). Servisní vypínače.</t>
  </si>
  <si>
    <t>ks</t>
  </si>
  <si>
    <t>1.01-1</t>
  </si>
  <si>
    <t>Oddělená montáž M+R vč. 15m kabelu (rozvaděč M+R mimo jednotku)</t>
  </si>
  <si>
    <t>1.01-2</t>
  </si>
  <si>
    <t>Startpack - nastavení, oživení a spuštění VZT jednotky</t>
  </si>
  <si>
    <t>751611141</t>
  </si>
  <si>
    <t>Montáž vzduchotechnické jednotky vč. zprovoznění</t>
  </si>
  <si>
    <t>1.01a</t>
  </si>
  <si>
    <t xml:space="preserve">Čidlo kouře do nasávacího potrubí vč. transformátoru pro kouř. čidlo (24V) a  potřebné kabeláže</t>
  </si>
  <si>
    <t>K001</t>
  </si>
  <si>
    <t>Montáž čidla kouře a propojení</t>
  </si>
  <si>
    <t>1.02</t>
  </si>
  <si>
    <t xml:space="preserve">Kondenzační jednotka s invertorem-tepelné čerpadlo, (Qch=15,5 kW, Qt=18 kW), Pel= 4,53 kW (400V, Ijistící= 32A)  včetně komunikačního/řídícího modulu 0-10V, expanzního ventilu a kabelového ovladače; EER 3,42, COP 3,94; akustický výkon 69 dB(A)</t>
  </si>
  <si>
    <t>1.02a</t>
  </si>
  <si>
    <t>Komunikační (řídící) modul 0-10V</t>
  </si>
  <si>
    <t>1.02b</t>
  </si>
  <si>
    <t>Sada expanzního ventilu</t>
  </si>
  <si>
    <t>1.02c</t>
  </si>
  <si>
    <t>Kabelový ovladač</t>
  </si>
  <si>
    <t>1.02d</t>
  </si>
  <si>
    <t>Ocelová konstrukce pod kondenzační jednotku, pozink. - konzola</t>
  </si>
  <si>
    <t>751721121</t>
  </si>
  <si>
    <t>Montáž kondenzační jednotky vč. příslušenství</t>
  </si>
  <si>
    <t>1.02e</t>
  </si>
  <si>
    <t>Potrubí chladiva Cu 10x1/12x1 vč. kaučukové tepelné izolace a propoj. kabelu a ochrany proti ÚV záření ve venkovním prostoru</t>
  </si>
  <si>
    <t>751791116</t>
  </si>
  <si>
    <t>Montáž potrubí chladiva</t>
  </si>
  <si>
    <t>1.02f</t>
  </si>
  <si>
    <t>Ocelový žlab pro vedení potrubí chladiva</t>
  </si>
  <si>
    <t>K002</t>
  </si>
  <si>
    <t>Montáž žlabu</t>
  </si>
  <si>
    <t>1.02g</t>
  </si>
  <si>
    <t>Zprovoznění systému vč. komplexní zkoušky a doplnění chladiva</t>
  </si>
  <si>
    <t>1.02h</t>
  </si>
  <si>
    <t>Revize úniku chladiva dle nařízení evropského parlamentu a rady (ES) č. 1005/2009 vč. zavedení nové evidenční knihy chladícího zařízení</t>
  </si>
  <si>
    <t>1.03</t>
  </si>
  <si>
    <t xml:space="preserve">Nástěnný odsávací zákryt 1100x1400x450,  přip.hrdlo pr. 315</t>
  </si>
  <si>
    <t>240891117</t>
  </si>
  <si>
    <t>Montáž zákrytů</t>
  </si>
  <si>
    <t>1.04</t>
  </si>
  <si>
    <t xml:space="preserve">Prostorový odsávací zákryt 2000x2200x450,  přip.hrdlo 500x500</t>
  </si>
  <si>
    <t>240891117.1</t>
  </si>
  <si>
    <t>1.05</t>
  </si>
  <si>
    <t xml:space="preserve">Nástěnný odsávací zákryt 1200x1200x450,  přip.hrdlo pr. 250</t>
  </si>
  <si>
    <t>240891117.2</t>
  </si>
  <si>
    <t>1.06</t>
  </si>
  <si>
    <t xml:space="preserve">Nástěnný odsávací zákryt 1100x1200x450,  přip.hrdlo pr. 250</t>
  </si>
  <si>
    <t>240891117.3</t>
  </si>
  <si>
    <t>Montáž zákrytu</t>
  </si>
  <si>
    <t>1.10</t>
  </si>
  <si>
    <t>Protidešťová žaluzie 1600x800, komfortní provedení, vč. síta, RAL dle architekta</t>
  </si>
  <si>
    <t>751398052</t>
  </si>
  <si>
    <t>Montáž protidešťové žaluzie</t>
  </si>
  <si>
    <t>1.11</t>
  </si>
  <si>
    <t>Protidešťová žaluzie 600x1000, komfortní provedení, vč. síta, RAL dle architekta</t>
  </si>
  <si>
    <t>751398052.1</t>
  </si>
  <si>
    <t>1.12</t>
  </si>
  <si>
    <t>Tlumič hluku 1600x600, dl. 1000 sestavený z tlumících buněk 400x300x1000 (8ks)</t>
  </si>
  <si>
    <t>751344124</t>
  </si>
  <si>
    <t>Montáž tlumiče hluku</t>
  </si>
  <si>
    <t>1.13</t>
  </si>
  <si>
    <t>Tlumič hluku 1500x750, dl. 1000 sestavený z tlumících buněk 250x300x1000 (15ks)</t>
  </si>
  <si>
    <t>751344124.1</t>
  </si>
  <si>
    <t>1.14</t>
  </si>
  <si>
    <t>Tlumič hluku 1500x750, dl. 1500 sestavený z tlumících buněk 250x300x1500 (15ks)</t>
  </si>
  <si>
    <t>751344124.2</t>
  </si>
  <si>
    <t>1.20</t>
  </si>
  <si>
    <t>Textilní výustka</t>
  </si>
  <si>
    <t>751311322</t>
  </si>
  <si>
    <t>Montáž textilní vyústi půlkruhové</t>
  </si>
  <si>
    <t>1.21</t>
  </si>
  <si>
    <t>Vyústka přívodní dvouřadá pro čtyřhranné potrubí 500x200, hliník. provedení, s regulací R2, RAL dle architekta</t>
  </si>
  <si>
    <t>751311093</t>
  </si>
  <si>
    <t>Montáž vyústky</t>
  </si>
  <si>
    <t>1.22</t>
  </si>
  <si>
    <t>Vyústka přívodní dvouřadá pro čtyřhranné potrubí 600x200, hliník. provedení, s regulací R2, RAL dle architekta</t>
  </si>
  <si>
    <t>751311093.1</t>
  </si>
  <si>
    <t>1.23</t>
  </si>
  <si>
    <t>Regulační klapka 900x400, ovládání ruční</t>
  </si>
  <si>
    <t>751514630</t>
  </si>
  <si>
    <t>Montáž regulační klapky</t>
  </si>
  <si>
    <t>1.24</t>
  </si>
  <si>
    <t>Regulační klapka 500x500, ovládání ruční</t>
  </si>
  <si>
    <t>751514630.1</t>
  </si>
  <si>
    <t>1.25</t>
  </si>
  <si>
    <t>Regulační klapka 315x500, ovládání ruční</t>
  </si>
  <si>
    <t>751514630.2</t>
  </si>
  <si>
    <t>1.26</t>
  </si>
  <si>
    <t>Regulační klapka 355x315, ovládání ruční</t>
  </si>
  <si>
    <t>751514630.3</t>
  </si>
  <si>
    <t>1.27</t>
  </si>
  <si>
    <t>Regulační klapka 250x250, ovládání ruční</t>
  </si>
  <si>
    <t>751514630.4</t>
  </si>
  <si>
    <t>M003</t>
  </si>
  <si>
    <t>Potrubí Spiro pr. 315, 50% tvarovek, pozink. plech</t>
  </si>
  <si>
    <t>751510042</t>
  </si>
  <si>
    <t>Montáž Spiro potrubí pr. 315</t>
  </si>
  <si>
    <t>M004</t>
  </si>
  <si>
    <t>Potrubí Spiro pr. 250, 30% tvarovek, pozink. plech</t>
  </si>
  <si>
    <t>751510042.1</t>
  </si>
  <si>
    <t>Montáž Spiro potrubí pr. 250</t>
  </si>
  <si>
    <t>M005</t>
  </si>
  <si>
    <t>Čtyřhranné potrubí sk. I, pozink, do obvodu 5600, 50% tvarovek</t>
  </si>
  <si>
    <t>751510021</t>
  </si>
  <si>
    <t>Montáž čtyřhranného potrubí, do obvodu 5600</t>
  </si>
  <si>
    <t>M006</t>
  </si>
  <si>
    <t>Čtyřhranné potrubí sk. I, pozink, do obvodu 4460, 30% tvarovek</t>
  </si>
  <si>
    <t>751510021.1</t>
  </si>
  <si>
    <t>Montáž čtyřhranného potrubí, do obvodu 4460</t>
  </si>
  <si>
    <t>M007</t>
  </si>
  <si>
    <t>Čtyřhranné potrubí sk. I, pozink, do obvodu 4000, 70% tvarovek</t>
  </si>
  <si>
    <t>751510021.2</t>
  </si>
  <si>
    <t>Montáž čtyřhranného potrubí, do obvodu 4000</t>
  </si>
  <si>
    <t>M008</t>
  </si>
  <si>
    <t>Čtyřhranné potrubí sk. I, pozink, do obvodu 3500, 30% tvarovek</t>
  </si>
  <si>
    <t>751510021.3</t>
  </si>
  <si>
    <t>Montáž čtyřhranného potrubí, do obvodu 3500</t>
  </si>
  <si>
    <t>M009</t>
  </si>
  <si>
    <t>Čtyřhranné potrubí sk. I, pozink, do obvodu 2630, 30% tvarovek</t>
  </si>
  <si>
    <t>751510021.4</t>
  </si>
  <si>
    <t>Montáž čtyřhranného potrubí, do obvodu 2630</t>
  </si>
  <si>
    <t>M010</t>
  </si>
  <si>
    <t>Čtyřhranné potrubí sk. I, pozink, do obvodu 1890, 20% tvarovek</t>
  </si>
  <si>
    <t>751510021.5</t>
  </si>
  <si>
    <t>Montáž čtyřhranného potrubí, do obvodu 1890</t>
  </si>
  <si>
    <t>M011</t>
  </si>
  <si>
    <t>Čtyřhranné potrubí sk. I, pozink, do obvodu 1500, 30% tvarovek</t>
  </si>
  <si>
    <t>751510019</t>
  </si>
  <si>
    <t>Montáž čtyřhranného potrubí, do obvodu 1500</t>
  </si>
  <si>
    <t>M012</t>
  </si>
  <si>
    <t xml:space="preserve">Čtyřhranné potrubí sk. I, pozink, do obvodu 1050,  10% tvarovek</t>
  </si>
  <si>
    <t>751510018</t>
  </si>
  <si>
    <t>Montáž čtyřhranného potrubí, do obvodu 1050</t>
  </si>
  <si>
    <t>M013</t>
  </si>
  <si>
    <t>Tepelná izolace vnitřní, kaučuková, tl. 20 mm, samolep</t>
  </si>
  <si>
    <t>K014</t>
  </si>
  <si>
    <t>Montáž tepelné izolace</t>
  </si>
  <si>
    <t>M015</t>
  </si>
  <si>
    <t>Tepelná izolace vnitřní, minerální, tl. 40 mm, do folie</t>
  </si>
  <si>
    <t>K016</t>
  </si>
  <si>
    <t>751-2</t>
  </si>
  <si>
    <t>Zařízení 2 - zázemí a sklady 1.PP</t>
  </si>
  <si>
    <t>2.01</t>
  </si>
  <si>
    <t xml:space="preserve">Vzduchotechnická jednotka, vnitřní stojaté provedení, vč. příslušenství (pružné manžety- spojky, sifony s podtl. uzávěrem, rám jednotky s nožičkami). Tlouška stěny pláště jednotky 45 mm . Akustický výkon na plášti jednotky 61 dB(A). Servisní vypínače.  Hm</t>
  </si>
  <si>
    <t>751611116</t>
  </si>
  <si>
    <t>2.01a</t>
  </si>
  <si>
    <t>2.02</t>
  </si>
  <si>
    <t>Elekrický ohřívač do kruhového potrubí pr. 125 s regulací výkonu 0-10V</t>
  </si>
  <si>
    <t>2.01a.1</t>
  </si>
  <si>
    <t>Kanálové teplotní čidlo</t>
  </si>
  <si>
    <t>K003</t>
  </si>
  <si>
    <t>Montáž elektrického ohřívače</t>
  </si>
  <si>
    <t>2.05</t>
  </si>
  <si>
    <t>Protidešťová žaluzie 710x400, komfortní provedení, vč. síta, RAL dle architekta</t>
  </si>
  <si>
    <t>751398052.2</t>
  </si>
  <si>
    <t>2.06</t>
  </si>
  <si>
    <t>Tlumič hluku 400x400, dl. 1000 sestavený z tlumících buněk 200x400x1000 (2ks)</t>
  </si>
  <si>
    <t>751344122</t>
  </si>
  <si>
    <t>2.10</t>
  </si>
  <si>
    <t>Anemostat vířivý přívodní pr. 160 (200 m3/h), pevné lamely, kruhová spodní deska, vč. napojovacího boxu a regulační klapky</t>
  </si>
  <si>
    <t>751322141</t>
  </si>
  <si>
    <t>Montáž anemostatu</t>
  </si>
  <si>
    <t>2.11</t>
  </si>
  <si>
    <t>Omezovací regulátor průtoku vzduchu pr. 160</t>
  </si>
  <si>
    <t>751514679</t>
  </si>
  <si>
    <t>Montáž regulátoru průtoku</t>
  </si>
  <si>
    <t>2.12</t>
  </si>
  <si>
    <t>Anemostat vířivý přívodní pr. 125 (150 m3/h), pevné lamely, kruhová spodní deska, vč. napojovacího boxu a regulační klapky</t>
  </si>
  <si>
    <t>751322141.1</t>
  </si>
  <si>
    <t>2.13</t>
  </si>
  <si>
    <t>Anemostat vířivý odvodní pr. 125 (150 m3/h), pevné lamely, kruhová spodní deska, vč. napojovacího boxu a regulační klapky</t>
  </si>
  <si>
    <t>751322141.2</t>
  </si>
  <si>
    <t>2.14</t>
  </si>
  <si>
    <t>Omezovací regulátor průtoku vzduchu pr. 125</t>
  </si>
  <si>
    <t>2.15</t>
  </si>
  <si>
    <t>Vyústka přívodní dvouřadá pro čtyřhranné potrubí 300x150, hliník. provedení, s regulací R1, RAL dle architekta</t>
  </si>
  <si>
    <t>2.16</t>
  </si>
  <si>
    <t>Vyústka přívodní dvouřadá pro čtyřhranné potrubí 400x100, hliník. provedení, s regulací R1, RAL dle architekta</t>
  </si>
  <si>
    <t>2.17</t>
  </si>
  <si>
    <t>Vyústka přívodní dvouřadá pro čtyřhranné potrubí 500x100, hliník. provedení, s regulací R1, RAL dle architekta</t>
  </si>
  <si>
    <t>751311092</t>
  </si>
  <si>
    <t>2.18</t>
  </si>
  <si>
    <t>Vyústka odvodní jednořadá pro čtyřhranné potrubí 400x100, hliník. provedení, s regulací R1, RAL dle architekta</t>
  </si>
  <si>
    <t>2.19</t>
  </si>
  <si>
    <t>Vyústka odvodní jednořadá pro čtyřhranné potrubí 300x100, hliník. provedení, s regulací R1, RAL dle architekta</t>
  </si>
  <si>
    <t>2.20</t>
  </si>
  <si>
    <t>Vyústka odvodní jednořadá pro čtyřhranné potrubí 200x100, hliník. provedení, s regulací R1, RAL dle architekta</t>
  </si>
  <si>
    <t>751311092.1</t>
  </si>
  <si>
    <t>2.21</t>
  </si>
  <si>
    <t>2.25</t>
  </si>
  <si>
    <t>Ohebná hadice akusticky izolovaná, pr. 127</t>
  </si>
  <si>
    <t>751537112</t>
  </si>
  <si>
    <t>Montáž ohebné hadice pr. 127</t>
  </si>
  <si>
    <t>2.26</t>
  </si>
  <si>
    <t>Ohebná hadice akusticky izolovaná, pr. 160</t>
  </si>
  <si>
    <t>751537112.1</t>
  </si>
  <si>
    <t>Montáž ohebné hadice pr. 160</t>
  </si>
  <si>
    <t>M014</t>
  </si>
  <si>
    <t>Potrubí Spiro pr. 125, pozink. plech</t>
  </si>
  <si>
    <t>751510042.2</t>
  </si>
  <si>
    <t>Montáž Spiro potrubí pr. 125</t>
  </si>
  <si>
    <t>M016</t>
  </si>
  <si>
    <t>Potrubí Spiro pr. 160, 20% tvarovek, pozink. plech</t>
  </si>
  <si>
    <t>751510042.3</t>
  </si>
  <si>
    <t>Montáž Spiro potrubí pr. 160</t>
  </si>
  <si>
    <t>M017</t>
  </si>
  <si>
    <t>Čtyřhranné potrubí sk. I, pozink, do obvodu 2630, 70% tvarovek</t>
  </si>
  <si>
    <t>M018</t>
  </si>
  <si>
    <t>Čtyřhranné potrubí sk. I, pozink, do obvodu 1890, 50% tvarovek</t>
  </si>
  <si>
    <t>M019</t>
  </si>
  <si>
    <t>Čtyřhranné potrubí sk. I, pozink, do obvodu 1500, 20% tvarovek</t>
  </si>
  <si>
    <t>M020</t>
  </si>
  <si>
    <t>Čtyřhranné potrubí sk. I, pozink, do obvodu 1050, 10% tvarovek</t>
  </si>
  <si>
    <t>M021</t>
  </si>
  <si>
    <t>Čtyřhranné potrubí sk. I, pozink, do obvodu 650, 10% tvarovek</t>
  </si>
  <si>
    <t>751510018.1</t>
  </si>
  <si>
    <t>Montáž čtyřhranného potrubí, do obvodu 650</t>
  </si>
  <si>
    <t>751-3</t>
  </si>
  <si>
    <t>Zařízení 3 – větrání technologie</t>
  </si>
  <si>
    <t>3.01</t>
  </si>
  <si>
    <t>Potrubní axiální ventilátor (4000 m3/h, 250 Pa), vč. pružných manžet, Peljm = 1,1 kW (400 V, 4,0/2,3 A)</t>
  </si>
  <si>
    <t>751111134</t>
  </si>
  <si>
    <t>Montáž ventilátoru</t>
  </si>
  <si>
    <t>3.01a</t>
  </si>
  <si>
    <t>Frekvenční měnič VFVN 020-3L-0004-4-1,10kW-400V vč. 2sad krytů</t>
  </si>
  <si>
    <t>K004</t>
  </si>
  <si>
    <t>Montáž frekvenčního měniče</t>
  </si>
  <si>
    <t>3.02</t>
  </si>
  <si>
    <t>Regulační klapka 600x600, ovládání servophonem 24 V s havarijní funkcí</t>
  </si>
  <si>
    <t>751514630.5</t>
  </si>
  <si>
    <t>3.03</t>
  </si>
  <si>
    <t>Protidešťová žaluzie 710x710, komfortní provedení, vč. síta, RAL dle architekta</t>
  </si>
  <si>
    <t>751398052.3</t>
  </si>
  <si>
    <t>3.04</t>
  </si>
  <si>
    <t>Tlumič hluku 600x600, dl. 1000 sestavený z tlumících buněk 200x300x1000 (6ks)</t>
  </si>
  <si>
    <t>751344122.1</t>
  </si>
  <si>
    <t>3.05</t>
  </si>
  <si>
    <t>Vyústka odvodní jednořadá pro čtyřhranné potrubí 500x500, hliník. provedení, s regulací R1, RAL dle architekta</t>
  </si>
  <si>
    <t>751311092.2</t>
  </si>
  <si>
    <t>3.06</t>
  </si>
  <si>
    <t>Krycí mřížka 600x600</t>
  </si>
  <si>
    <t>751311092.3</t>
  </si>
  <si>
    <t>Montáž mřížky</t>
  </si>
  <si>
    <t>M022</t>
  </si>
  <si>
    <t>Čtyřhranné potrubí sk. I, pozink, do obvodu 3500, 80% tvarovek</t>
  </si>
  <si>
    <t>751-4</t>
  </si>
  <si>
    <t>Zařízení 4 – větrání strojovny VZT 1</t>
  </si>
  <si>
    <t>4.01</t>
  </si>
  <si>
    <t>Potrubní diagonální ventilátor (400 m3/h, 120 Pa), vč. pružných manžet a zpětné klapky, Peljm = 45 W (230 V, 0,2 A)</t>
  </si>
  <si>
    <t>751111134.1</t>
  </si>
  <si>
    <t>4.01a</t>
  </si>
  <si>
    <t>Prostorový termostat pro řízení teploty vč. komunikačního kabelu</t>
  </si>
  <si>
    <t>K005</t>
  </si>
  <si>
    <t>Montáž termostatu</t>
  </si>
  <si>
    <t>4.02</t>
  </si>
  <si>
    <t>Tlumič hluku do kruhového potrubí pr. 160, dl. 900</t>
  </si>
  <si>
    <t>751344122.2</t>
  </si>
  <si>
    <t>4.03</t>
  </si>
  <si>
    <t>Vyústka odvodní jednořadá pro čtyřhranné potrubí 300x150, hliník. provedení, s regulací R1, RAL dle architekta</t>
  </si>
  <si>
    <t>751311092.4</t>
  </si>
  <si>
    <t>M023</t>
  </si>
  <si>
    <t>Potrubí Spiro pr. 160, 60% tvarovek, pozink. plech</t>
  </si>
  <si>
    <t>M024</t>
  </si>
  <si>
    <t>Čtyřhranné potrubí sk. I, pozink, do obvodu 1050, 40% tvarovek</t>
  </si>
  <si>
    <t>751-5</t>
  </si>
  <si>
    <t>Zařízení 5 – větrání strojovny VZT 2</t>
  </si>
  <si>
    <t>5.01</t>
  </si>
  <si>
    <t>Potrubní diagonální ventilátor (250 m3/h, 50 Pa), vč. pružných manžet a zpětné klapky, Peljm = 29 W (230 V, 0,1 A)</t>
  </si>
  <si>
    <t>328</t>
  </si>
  <si>
    <t>165</t>
  </si>
  <si>
    <t>751111134.2</t>
  </si>
  <si>
    <t>330</t>
  </si>
  <si>
    <t>5.01a</t>
  </si>
  <si>
    <t>332</t>
  </si>
  <si>
    <t>167</t>
  </si>
  <si>
    <t>334</t>
  </si>
  <si>
    <t>5.02</t>
  </si>
  <si>
    <t>Tlumič hluku do kruhového potrubí pr. 125, dl. 600</t>
  </si>
  <si>
    <t>336</t>
  </si>
  <si>
    <t>169</t>
  </si>
  <si>
    <t>751344122.3</t>
  </si>
  <si>
    <t>338</t>
  </si>
  <si>
    <t>5.03</t>
  </si>
  <si>
    <t>Vyústka odvodní jednořadá pro čtyřhranné potrubí 400x150, hliník. provedení, s regulací R1, RAL dle architekta</t>
  </si>
  <si>
    <t>340</t>
  </si>
  <si>
    <t>171</t>
  </si>
  <si>
    <t>751311092.5</t>
  </si>
  <si>
    <t>342</t>
  </si>
  <si>
    <t>M001</t>
  </si>
  <si>
    <t>Potrubí Spiro pr. 125, 60% tvarovek, pozink. plech</t>
  </si>
  <si>
    <t>344</t>
  </si>
  <si>
    <t>173</t>
  </si>
  <si>
    <t>346</t>
  </si>
  <si>
    <t>348</t>
  </si>
  <si>
    <t>175</t>
  </si>
  <si>
    <t>350</t>
  </si>
  <si>
    <t>352</t>
  </si>
  <si>
    <t>177</t>
  </si>
  <si>
    <t>354</t>
  </si>
  <si>
    <t>751-6</t>
  </si>
  <si>
    <t>Demontáže</t>
  </si>
  <si>
    <t>K006</t>
  </si>
  <si>
    <t>Demontáž přívodního a odvodního radiálního ventilátoru s pohonem napřímo</t>
  </si>
  <si>
    <t>356</t>
  </si>
  <si>
    <t>179</t>
  </si>
  <si>
    <t>K007</t>
  </si>
  <si>
    <t>Demontáž protideštové žaluzie</t>
  </si>
  <si>
    <t>358</t>
  </si>
  <si>
    <t>K008</t>
  </si>
  <si>
    <t>Demontáž vyústek</t>
  </si>
  <si>
    <t>360</t>
  </si>
  <si>
    <t>181</t>
  </si>
  <si>
    <t>K009</t>
  </si>
  <si>
    <t>Demontáž čtyřhranného potrubí</t>
  </si>
  <si>
    <t>362</t>
  </si>
  <si>
    <t>K010</t>
  </si>
  <si>
    <t>Demontáž axiálního ventilátoru</t>
  </si>
  <si>
    <t>364</t>
  </si>
  <si>
    <t>183</t>
  </si>
  <si>
    <t>366</t>
  </si>
  <si>
    <t>K011</t>
  </si>
  <si>
    <t>Demontáž kruhového potrubí</t>
  </si>
  <si>
    <t>368</t>
  </si>
  <si>
    <t>185</t>
  </si>
  <si>
    <t>370</t>
  </si>
  <si>
    <t>K012</t>
  </si>
  <si>
    <t>Demontáž a zpětná montáž výtlaku na střeše objektu</t>
  </si>
  <si>
    <t>kpl</t>
  </si>
  <si>
    <t>372</t>
  </si>
  <si>
    <t>751-7</t>
  </si>
  <si>
    <t>187</t>
  </si>
  <si>
    <t>K013</t>
  </si>
  <si>
    <t>Montážní a spojovací materiál</t>
  </si>
  <si>
    <t>374</t>
  </si>
  <si>
    <t>K015</t>
  </si>
  <si>
    <t>Nátěry (1x reaktivační nátěr, 1x základní nátěr, 2x vrchní nátěr), odstín RAL dle architekta</t>
  </si>
  <si>
    <t>376</t>
  </si>
  <si>
    <t>189</t>
  </si>
  <si>
    <t>K017</t>
  </si>
  <si>
    <t>Doprava a manipulační práce s těžkým břemeny</t>
  </si>
  <si>
    <t>km</t>
  </si>
  <si>
    <t>378</t>
  </si>
  <si>
    <t>K018</t>
  </si>
  <si>
    <t>Značení vzduchotechnického zařízení a potrubí dle platných ČSN</t>
  </si>
  <si>
    <t>hod</t>
  </si>
  <si>
    <t>380</t>
  </si>
  <si>
    <t>191</t>
  </si>
  <si>
    <t>K019</t>
  </si>
  <si>
    <t>Komplexní zkouška, zaregulování</t>
  </si>
  <si>
    <t>382</t>
  </si>
  <si>
    <t>K020</t>
  </si>
  <si>
    <t>Realizační dokumentace</t>
  </si>
  <si>
    <t>384</t>
  </si>
  <si>
    <t>193</t>
  </si>
  <si>
    <t>K021</t>
  </si>
  <si>
    <t>Dokumentace skutečného provedení</t>
  </si>
  <si>
    <t>386</t>
  </si>
  <si>
    <t>K022</t>
  </si>
  <si>
    <t>Předávací dokumentace, zaškolení obsluhy</t>
  </si>
  <si>
    <t>388</t>
  </si>
  <si>
    <t>195</t>
  </si>
  <si>
    <t>K023</t>
  </si>
  <si>
    <t>Zařízení staveniště - 1% z ceny dodávky a montáže</t>
  </si>
  <si>
    <t>390</t>
  </si>
  <si>
    <t>K024</t>
  </si>
  <si>
    <t>Doprava</t>
  </si>
  <si>
    <t>---</t>
  </si>
  <si>
    <t>392</t>
  </si>
  <si>
    <t>20 - 1NP</t>
  </si>
  <si>
    <t xml:space="preserve">    721 - Zdravotechnika - vnitřní kanalizace</t>
  </si>
  <si>
    <t>310279842</t>
  </si>
  <si>
    <t>Zazdívka otvorů pl přes 1 do 4 m2 ve zdivu nadzákladovém z nepálených tvárnic</t>
  </si>
  <si>
    <t>340231025</t>
  </si>
  <si>
    <t>Zazdívka otvorů v příčkách nebo stěnách pl přes 1 do 4 m2 cihlami děrovanými tl 115 mm</t>
  </si>
  <si>
    <t>55331435</t>
  </si>
  <si>
    <t>zárubeň jednokřídlá ocelová pro dodatečnou montáž tl stěny 110-150mm rozměru 600/1970, 2100mm</t>
  </si>
  <si>
    <t>55331437</t>
  </si>
  <si>
    <t>zárubeň jednokřídlá ocelová pro dodatečnou montáž tl stěny 110-150mm rozměru 800/1970, 2100mm</t>
  </si>
  <si>
    <t>971033641</t>
  </si>
  <si>
    <t>Vybourání otvorů ve zdivu cihelném pl do 4 m2 na MVC nebo MV tl do 300 mm</t>
  </si>
  <si>
    <t>721</t>
  </si>
  <si>
    <t>Zdravotechnika - vnitřní kanalizace</t>
  </si>
  <si>
    <t>721-NVR</t>
  </si>
  <si>
    <t>Osazení nerezových van s roštem na podlahové vpusti</t>
  </si>
  <si>
    <t>NVR-300x300</t>
  </si>
  <si>
    <t>Nerezová vana s roštem na podl.vpusti 300x300</t>
  </si>
  <si>
    <t>NVR-500x300</t>
  </si>
  <si>
    <t>Nerezová vana s roštem na podl.vpusti 500x300</t>
  </si>
  <si>
    <t>NVR-400x400</t>
  </si>
  <si>
    <t>Nerezová vana s roštem na podl.vpusti 400x400</t>
  </si>
  <si>
    <t>NVR-400x600</t>
  </si>
  <si>
    <t>Nerezová vana s roštem na podl.vpusti 400x600</t>
  </si>
  <si>
    <t>NVR-1000x500</t>
  </si>
  <si>
    <t>Nerezová vana s roštem na podl.vpusti 1000x500</t>
  </si>
  <si>
    <t>998721201</t>
  </si>
  <si>
    <t>Přesun hmot procentní pro vnitřní kanalizace v objektech v do 6 m</t>
  </si>
  <si>
    <t>763111437</t>
  </si>
  <si>
    <t>SDK příčka tl 150 mm profil CW+UW 100 desky 2xH2 12,5 s izolací EI 60 Rw do 56 dB</t>
  </si>
  <si>
    <t>763111447</t>
  </si>
  <si>
    <t>SDK příčka tl 150 mm profil CW+UW 100 desky 2xDFH2 12,5 s izolací EI 90 Rw do 59 dB</t>
  </si>
  <si>
    <t>763131431</t>
  </si>
  <si>
    <t>SDK podhled deska 1xDF 12,5 bez izolace dvouvrstvá spodní kce profil CD+UD REI do 90</t>
  </si>
  <si>
    <t>55331776</t>
  </si>
  <si>
    <t>zárubeň dvoukřídlá ocelová pro sádrokartonové příčky tl stěny 110-150mm rozměru 1250/1970, 2100mm</t>
  </si>
  <si>
    <t>766621012</t>
  </si>
  <si>
    <t>Montáž dřevěných oken plochy přes 1 m2 pevných výšky do 2,5 m s rámem do zdiva</t>
  </si>
  <si>
    <t>61110004</t>
  </si>
  <si>
    <t>okno dřevěné s fixním zasklením dvojsklo přes plochu 1m2 v 1,5-2,5m</t>
  </si>
  <si>
    <t>61161020</t>
  </si>
  <si>
    <t>dveře jednokřídlé dřevotřískové povrch lakovaný částečně prosklené 800x1970-2100mm</t>
  </si>
  <si>
    <t>61162086-2</t>
  </si>
  <si>
    <t>dveře jednokřídlé dřevotřískové povrch laminátový plné 800x1970-2100mm s výsuvným oknem</t>
  </si>
  <si>
    <t>61161048</t>
  </si>
  <si>
    <t>dveře dvoukřídlé dřevotřískové povrch lakovaný částečně prosklené 1250x1970-2100mm</t>
  </si>
  <si>
    <t>767161813</t>
  </si>
  <si>
    <t>Demontáž zábradlí rovného nerozebíratelného hmotnosti 1 m zábradlí do 20 kg do suti</t>
  </si>
  <si>
    <t>767-DS1</t>
  </si>
  <si>
    <t>M+D rámová konstrukce DS1</t>
  </si>
  <si>
    <t>767-DS2</t>
  </si>
  <si>
    <t>M+D rámová konstrukce DS2</t>
  </si>
  <si>
    <t>767-VS1</t>
  </si>
  <si>
    <t>M+D rámová konstrukce VS1</t>
  </si>
  <si>
    <t>767-VS2</t>
  </si>
  <si>
    <t>M+D rámová konstrukce VS2</t>
  </si>
  <si>
    <t>767-VS3</t>
  </si>
  <si>
    <t>M+D rámová konstrukce VS3</t>
  </si>
  <si>
    <t>784181101</t>
  </si>
  <si>
    <t>Základní akrylátová jednonásobná bezbarvá penetrace podkladu v místnostech v do 3,80 m</t>
  </si>
  <si>
    <t>30 - 2NP</t>
  </si>
  <si>
    <t xml:space="preserve">    712 - Povlakové krytiny</t>
  </si>
  <si>
    <t>340237212</t>
  </si>
  <si>
    <t>Zazdívka otvorů v příčkách nebo stěnách pl přes 0,09 do 0,25 m2 cihlami plnými tl přes 100 mm</t>
  </si>
  <si>
    <t>622385103</t>
  </si>
  <si>
    <t>Tenkovrstvá minerální omítka malých ploch přes 0,25 do 0,5 m2 na stěnách</t>
  </si>
  <si>
    <t>998011002</t>
  </si>
  <si>
    <t>Přesun hmot pro budovy zděné v přes 6 do 12 m</t>
  </si>
  <si>
    <t>712</t>
  </si>
  <si>
    <t>Povlakové krytiny</t>
  </si>
  <si>
    <t>712-1</t>
  </si>
  <si>
    <t>Odstranění stávajícího odvětrání a následná oprava střešního pláště</t>
  </si>
  <si>
    <t>763111360</t>
  </si>
  <si>
    <t>SDK příčka tl 75 mm profil CW+UW 50 desky 1x akustická 12,5 s izolací EI 45 Rw do 47 dB</t>
  </si>
  <si>
    <t>763111462</t>
  </si>
  <si>
    <t>SDK příčka tl 150 mm profil CW+UW 100 desky 2x akustická 12,5 s izolací EI 90 Rw 61 dB</t>
  </si>
  <si>
    <t>998763402</t>
  </si>
  <si>
    <t>Přesun hmot procentní pro sádrokartonové konstrukce v objektech v přes 6 do 12 m</t>
  </si>
  <si>
    <t>783823133</t>
  </si>
  <si>
    <t>Penetrační silikátový nátěr hladkých, tenkovrstvých zrnitých nebo štukových omítek</t>
  </si>
  <si>
    <t>783827423</t>
  </si>
  <si>
    <t>Krycí dvojnásobný silikátový nátěr omítek stupně členitosti 1 a 2</t>
  </si>
  <si>
    <t>40 - Výtahy</t>
  </si>
  <si>
    <t>M - Práce a dodávky M</t>
  </si>
  <si>
    <t xml:space="preserve">    33-M - Montáže dopr.zaříz.,sklad. zař. a váh</t>
  </si>
  <si>
    <t>Práce a dodávky M</t>
  </si>
  <si>
    <t>33-M</t>
  </si>
  <si>
    <t>Montáže dopr.zaříz.,sklad. zař. a váh</t>
  </si>
  <si>
    <t>330-0.16-1</t>
  </si>
  <si>
    <t>demontážní práce pro výtah - 0.16, 1.06</t>
  </si>
  <si>
    <t>330-0.16-2</t>
  </si>
  <si>
    <t>Vyčištění a příprava prostoru pro výtah - 0.16, 1.06</t>
  </si>
  <si>
    <t>330-0.16-3</t>
  </si>
  <si>
    <t>M+D výtah - 0.16,1.06 nerez</t>
  </si>
  <si>
    <t>330-0.16-4</t>
  </si>
  <si>
    <t>Stavební výpomoce</t>
  </si>
  <si>
    <t>330-0.23-1</t>
  </si>
  <si>
    <t>demontážní práce pro výtah - 0.23, 1.16</t>
  </si>
  <si>
    <t>330-0.23-2</t>
  </si>
  <si>
    <t>Vyčištění a příprava prostoru pro výtah - 0.23, 1.16</t>
  </si>
  <si>
    <t>330-0.23-3</t>
  </si>
  <si>
    <t>M+D výtah - 0.23, 1.16 nerez</t>
  </si>
  <si>
    <t>330-0.23-4</t>
  </si>
  <si>
    <t>50 - Gastro</t>
  </si>
  <si>
    <t xml:space="preserve">    791 - Zařízení velkokuchyní</t>
  </si>
  <si>
    <t>791</t>
  </si>
  <si>
    <t>Zařízení velkokuchyní</t>
  </si>
  <si>
    <t>ELE-725378</t>
  </si>
  <si>
    <t>SKŘÍŇ MRAZÍCÍ ECOSTORErozměr: Š 710 H 835 V 2050 mm</t>
  </si>
  <si>
    <t>MAT-PHE-N</t>
  </si>
  <si>
    <t>POPLATEK ZA HIST.ELEKTROODPAD</t>
  </si>
  <si>
    <t>ELE-725377</t>
  </si>
  <si>
    <t>SKŘÍŇ CHLADÍCÍ ECOSTORErozměr: Š 710 H 835 V 2050 mm</t>
  </si>
  <si>
    <t>N-N170-140X50</t>
  </si>
  <si>
    <t>REGÁL ČTYŘPOLICOVÝ NEREZOVÝrozměry:Š 1400 H 500 V 1800 mm</t>
  </si>
  <si>
    <t>N-N10-130X70</t>
  </si>
  <si>
    <t>STŮL S POLICÍ,ZÁSUVKOVKOVÝMBLOKEM A DŘEZEM</t>
  </si>
  <si>
    <t>PRO-EQ-3102</t>
  </si>
  <si>
    <t xml:space="preserve">SPRCHA STOJÁNKOVÁ S RAMÍNKEMrozměr:   V 1200 průměr 32 mm</t>
  </si>
  <si>
    <t>TOG-MES-7070</t>
  </si>
  <si>
    <t>ŠPALEK BUKOVÝrozměry: 700x700x900 mm</t>
  </si>
  <si>
    <t>BIZ-FWN82</t>
  </si>
  <si>
    <t xml:space="preserve">MLÝNEK NA MASO FW N82instalační plocha:  215x305 mm</t>
  </si>
  <si>
    <t>N-N151-100X30</t>
  </si>
  <si>
    <t xml:space="preserve">POLICE NÁSTĚNNÁ DVOUDÍLNÁrozměry:       Š 1000 H 300 mm</t>
  </si>
  <si>
    <t>CON-7987/045</t>
  </si>
  <si>
    <t xml:space="preserve">LIŠTA MAGNETICKÁ NA NOŽE ČERNÁdélka:                  450 mm</t>
  </si>
  <si>
    <t>N-N101-120X70P</t>
  </si>
  <si>
    <t xml:space="preserve">Nerezový mycí stůl s dřezemrozměr:  Š 1200 H 700 V 900 mm</t>
  </si>
  <si>
    <t>MAS-5120066</t>
  </si>
  <si>
    <t>BATERIE STOLNÍ TLAČNÁrozměry: V 125 H 107 mm</t>
  </si>
  <si>
    <t>N-N151-120X30</t>
  </si>
  <si>
    <t xml:space="preserve">POLICE NÁSTĚNNÁ DVOUDÍLNÁrozměry:       Š 1200 H 300 mm</t>
  </si>
  <si>
    <t>NOR-UR200S</t>
  </si>
  <si>
    <t>CHLADNIČKA UR200 NEREZrozměry: Š 603 H 595 V 855 mm</t>
  </si>
  <si>
    <t>MAS-4290854</t>
  </si>
  <si>
    <t xml:space="preserve">NÁDOBA NA ODPADKY NAŠLAPNÁprovedení:               nerez</t>
  </si>
  <si>
    <t>J-95N030X30</t>
  </si>
  <si>
    <t xml:space="preserve">VPUSŤ  PODLAHOVÁ S ROŠTEMrozměry:       Š 300  H 300 mm</t>
  </si>
  <si>
    <t>N-N170-140X60</t>
  </si>
  <si>
    <t>REGÁL ČTYŘPOLICOVÝ NEREZOVÝrozměry:Š 1400 H 600 V 1800 mm</t>
  </si>
  <si>
    <t>VAR-SKBZ40N</t>
  </si>
  <si>
    <t xml:space="preserve">ŠKRABKA BRAMBOR 40 kg / NEREZprovedení:              nerez</t>
  </si>
  <si>
    <t>VAR-LS-1N</t>
  </si>
  <si>
    <t>LAPAČ SLUPEK A ŠKROBUUrčeno pro ŠKBZ 12, ŠKBZ 20 a</t>
  </si>
  <si>
    <t>J-95N030X30.1</t>
  </si>
  <si>
    <t xml:space="preserve">VPUSŤ PODLAHOVÁ S ROŠTEMrozměry:      Š 300  H 300 mm</t>
  </si>
  <si>
    <t>N-N101-120X70</t>
  </si>
  <si>
    <t xml:space="preserve">STŮL MYCÍ DVOUDŘEZOVÝrozměr:  Š 1200 H 700 V 900 mm</t>
  </si>
  <si>
    <t>N-N1-100X70</t>
  </si>
  <si>
    <t>STŮL PRACOVNÍ S UMÝVÁTKEMrozměry: Š 1000 H 700 V 900 mm</t>
  </si>
  <si>
    <t>ALB-RE24N</t>
  </si>
  <si>
    <t>UNIVERSÁLNÍ KUCHYŇSKÝ STROJrozměr:Š 570 H 1070 V 1140 mm</t>
  </si>
  <si>
    <t>TOG-VM-81-13</t>
  </si>
  <si>
    <t>VOZÍK NA GNrozměr: Š 380 H 550 V 1735 mm</t>
  </si>
  <si>
    <t>N-N101-70X80</t>
  </si>
  <si>
    <t xml:space="preserve">STŮL MYCÍ S DŘEZEMRozměry:  Š 700 H 800 V 900 mm</t>
  </si>
  <si>
    <t>PRO-EQ-3402</t>
  </si>
  <si>
    <t xml:space="preserve">BATERIE STOJÁNKOVÁ PÁKOVÁdélka ramínka:         200 mm</t>
  </si>
  <si>
    <t>N-N10-200X80</t>
  </si>
  <si>
    <t>STŮL S POLICÍ ZÁSUVK. BLOKEMrozměry: Š 1800 H 800 V 900 mm</t>
  </si>
  <si>
    <t>N-N2-120X70</t>
  </si>
  <si>
    <t>PRACOVNÍ STŮL S POLICÍ, DŘEZEMrozměry: Š 1200 H 700 V 900 mm</t>
  </si>
  <si>
    <t>N-N10-120X70</t>
  </si>
  <si>
    <t>STŮL S POLICÍ A ZÁSUVK. BLOKEMrozměry: Š 1200 H 700 V 900 mm</t>
  </si>
  <si>
    <t>ELE-600506</t>
  </si>
  <si>
    <t xml:space="preserve">KUTR VERTIKÁLNÍ K45rozměr:  Š 256 H 415 V 482 mm</t>
  </si>
  <si>
    <t>ELE-710029</t>
  </si>
  <si>
    <t>STŮL CHLADÍCÍ HP PREMIUMrozměr: Š 1799 H700 V 1000 mm</t>
  </si>
  <si>
    <t>BIZ-VS12</t>
  </si>
  <si>
    <t xml:space="preserve">STROJ NÁŘEZOVÝ HORIZONTÁLNÍrozměr:  Š 548 H 622 V 479 mm</t>
  </si>
  <si>
    <t>N-N10-150X70</t>
  </si>
  <si>
    <t>STŮL S POLICÍ,ZÁSUVK. BLOKEMA DŘEZEM</t>
  </si>
  <si>
    <t>ROC-CL52</t>
  </si>
  <si>
    <t>KROUHAČ ZELENINY CL 52rozměry: Š 360 H 340 V 690 mm</t>
  </si>
  <si>
    <t>MN-1SVR</t>
  </si>
  <si>
    <t xml:space="preserve">PODSTAVEC POD KROUHAČ CLšířka:    Š 830 H 360 V 530 mm</t>
  </si>
  <si>
    <t>ROC-101101</t>
  </si>
  <si>
    <t>STOJAN NA DISKYnástěnný nerez</t>
  </si>
  <si>
    <t>MAS-5430049</t>
  </si>
  <si>
    <t xml:space="preserve">MÍCHAČKA  TALSA MIX 165SPVrozměr:Š 910 H 1250 V 1330 mm</t>
  </si>
  <si>
    <t>ELE-229724</t>
  </si>
  <si>
    <t xml:space="preserve">KONVEKTOMAT SKYLINE PREMIUMkapacita:          20x GN 1/1</t>
  </si>
  <si>
    <t>BRI-SM110003G38</t>
  </si>
  <si>
    <t xml:space="preserve">FILTR PURITY C1100 STEAMrozměry:       Š 184 V 553 mm</t>
  </si>
  <si>
    <t>ELE-922753</t>
  </si>
  <si>
    <t>VOZÍK ZAVÁŽECÍ S INTEGROVANOUKLECÍ</t>
  </si>
  <si>
    <t>ELE-586960</t>
  </si>
  <si>
    <t>PÁNEV TLAKOVÁ PRO THERMETICrozměr: Š 1600 H 950 V 700 mm</t>
  </si>
  <si>
    <t>ELE-910201</t>
  </si>
  <si>
    <t>DNO FALEŠNÉ PERFOROVANÉ GN1/1rozměry : Š 335 H 535 V 30 mm</t>
  </si>
  <si>
    <t>ELE-910191</t>
  </si>
  <si>
    <t>RÁM NA ZAVĚŠENÍ GN 1/1rozměry : Š 333 H 578 V 60 mm</t>
  </si>
  <si>
    <t>J-95N100X50</t>
  </si>
  <si>
    <t xml:space="preserve">PODLAHOVA VPUST S ROŠTEMrozměry:      Š 1000 H 500 mm</t>
  </si>
  <si>
    <t>ELE-391146</t>
  </si>
  <si>
    <t>PÁNEV SKLOPNÁ EL. DUOMAT 80 Lrozměry: Š 800 H 930 V 900 mm</t>
  </si>
  <si>
    <t>J-95N040X60</t>
  </si>
  <si>
    <t xml:space="preserve">VPUSŤ PODLAHOVÁ S ROŠTEMrozměry:     Š 400  H 600 mm</t>
  </si>
  <si>
    <t>ELE-391158</t>
  </si>
  <si>
    <t>DÍL NEUTRÁLNÍ S UZAVŘ. ČELEMrozměry: Š 400 H 930 V 250 mm</t>
  </si>
  <si>
    <t>ELE-391153</t>
  </si>
  <si>
    <t>PODESTAVBA BEZ DVÍŘEKrozměry: Š 400 H 785 V 600 mm</t>
  </si>
  <si>
    <t>ELE-391121</t>
  </si>
  <si>
    <t xml:space="preserve">KOTEL ELEKTRICKÝrozměr:  Š 800 H 930 V 850 mm</t>
  </si>
  <si>
    <t>J-95N40X40</t>
  </si>
  <si>
    <t xml:space="preserve">PODLAHOVÁ VPUSŤrozměry:       Š 400 H 400 mm</t>
  </si>
  <si>
    <t>ELE-391119</t>
  </si>
  <si>
    <t xml:space="preserve">KOTEL ELEKTRICKÝ 80-100 Lrozměr:  Š 800 H 930 V 850 mm</t>
  </si>
  <si>
    <t>ELE-206289</t>
  </si>
  <si>
    <t xml:space="preserve">BATERIE (SV) OTOČNÉ RAMÍNKOrozměry:  Š 45 H 500 V 753 mm</t>
  </si>
  <si>
    <t>ELE-206290</t>
  </si>
  <si>
    <t>NÁSTAVEC TRUBKY PRO VODOVODNÍBATERII</t>
  </si>
  <si>
    <t>ELE-391002</t>
  </si>
  <si>
    <t>SPORÁK PLYNOVÝ 4-HOŘÁKOVÝrozměry: Š 800 H 930 V 250 mm</t>
  </si>
  <si>
    <t>ELE-391154</t>
  </si>
  <si>
    <t xml:space="preserve">PODESTAVBA BEZ DVÍŘEKrozměr :   800 x 785 x 600 mm</t>
  </si>
  <si>
    <t>ELE-391277</t>
  </si>
  <si>
    <t xml:space="preserve">SPORÁK INDUKČNÍrozměr:  Š 400 H 930 V 250 mm</t>
  </si>
  <si>
    <t>ELE-391118</t>
  </si>
  <si>
    <t>N-N2-90X70</t>
  </si>
  <si>
    <t xml:space="preserve">PRACOVNÍ STŮL, POLICE,POJÍZDNÝrozměry:  Š 900 H 700 V 900 mm</t>
  </si>
  <si>
    <t>N-N10-150X70.1</t>
  </si>
  <si>
    <t>STŮL S POLICÍ,ZÁSUVKOVÝMBLOKEM A UMÝVÁTKEM</t>
  </si>
  <si>
    <t>SAG-SKE825BSS</t>
  </si>
  <si>
    <t>KONVICE SAG RYCHLOVARNAkonvice je vybavena</t>
  </si>
  <si>
    <t>PAN-NE-1025</t>
  </si>
  <si>
    <t xml:space="preserve">TROUBA NE-1025 MWobjem:  22 l / 205x576x200 mm</t>
  </si>
  <si>
    <t>BAR-A300.062</t>
  </si>
  <si>
    <t xml:space="preserve">VOZÍK SERVÍROVACÍ POJÍZDNÝrozměry:  Š 855 H 534 V 930 mm</t>
  </si>
  <si>
    <t>AGI-BP21</t>
  </si>
  <si>
    <t xml:space="preserve">STŮL  BP21 POJÍZDNÝ S OHŘEVEMkapacita :      2x GN 1/1-200</t>
  </si>
  <si>
    <t>AGI-BP31</t>
  </si>
  <si>
    <t>STŮL BP31 VÝDEJNÍ S OHŘEVEMrozměry:Š 1123 H 613 V 900 mm</t>
  </si>
  <si>
    <t>AGI-VOO</t>
  </si>
  <si>
    <t>ZÁSOBNÍK NA TALÍŘE S OHŘEVEMrozměry: Š 808 H 428 V 900 mm</t>
  </si>
  <si>
    <t>ELE-217822</t>
  </si>
  <si>
    <t xml:space="preserve">KONVEKTOMAT SKY LINE PREMIUMvelikost:             10x 1/1</t>
  </si>
  <si>
    <t>N-116-2/10GN</t>
  </si>
  <si>
    <t>PODSTAVEC POD KONVEKTOMATrozměry:Š 860 H 850 V 700 mm</t>
  </si>
  <si>
    <t>ELE-922171</t>
  </si>
  <si>
    <t>SOUPRAVA MYCÍ SPRCHY PRO BOČNÍMONTÁŽ KE KONVEKTOMATU</t>
  </si>
  <si>
    <t>ELE-922723</t>
  </si>
  <si>
    <t>DIGESTOŘ KONDENZAČNÍS VENTILÁTOREM</t>
  </si>
  <si>
    <t>N-N2-120X70.1</t>
  </si>
  <si>
    <t>STŮL PRACOVNÍ S POLICÍrozměry: Š 1200 H 700 V 900 mm</t>
  </si>
  <si>
    <t>BON-8330301210</t>
  </si>
  <si>
    <t>KAFEPŘÍSTROJ NA FILTR. KÁVUrozměr: Š 1173 H 600 V 947 mm</t>
  </si>
  <si>
    <t>BON-8430101220</t>
  </si>
  <si>
    <t xml:space="preserve">ZÁSOBNÍK VHG20obsah:                    20 l</t>
  </si>
  <si>
    <t>N-N10-90X70</t>
  </si>
  <si>
    <t>STŮL S POLICÍ,ZÁSUVKOVÝMBLOKEM, UMÝVÁTKEM</t>
  </si>
  <si>
    <t>N-N3-100X70</t>
  </si>
  <si>
    <t>PRACOVNÍ STŮL POLICOVÝrozměry: Š 1000 H 700 V 850 mm</t>
  </si>
  <si>
    <t>MN-VOZIKNAKOSE</t>
  </si>
  <si>
    <t xml:space="preserve">ZÁSOBNÍK NA KOŠE POJÍZDNÝrozměr: Š 670  H 670 V 900 mm</t>
  </si>
  <si>
    <t>ABN-11601</t>
  </si>
  <si>
    <t>POJÍZDNÝ ZÁSOBNÍK NA PLATAA PŘÍBORY</t>
  </si>
  <si>
    <t>N-N50-110X40</t>
  </si>
  <si>
    <t xml:space="preserve">DESKA STOLOVÁ VÝDEJNÍrozměry:  S 1100 H 500 V 40 mm</t>
  </si>
  <si>
    <t>BAR-A300.073</t>
  </si>
  <si>
    <t xml:space="preserve">VOZÍK SERVÍROVACÍ 3-POLICOVÝrozměr:  Š 920 H 600 V 945 mm</t>
  </si>
  <si>
    <t>N-N356</t>
  </si>
  <si>
    <t xml:space="preserve">POJEZD NA TABLA  1000 mmmaterial:                nerez</t>
  </si>
  <si>
    <t>ELE-CCCRL0</t>
  </si>
  <si>
    <t xml:space="preserve">VÍŘIČ CHLAZENÝCH NÁPOJŮrozměr:  Š 521 H 451 V 729 mm</t>
  </si>
  <si>
    <t>N-N2-180X60</t>
  </si>
  <si>
    <t>STŮL ODKLÁDACÍ S POLICÍrozměry: Š 1800 H 600 V 900 mm</t>
  </si>
  <si>
    <t>MAS-8710636</t>
  </si>
  <si>
    <t xml:space="preserve">VÝLEVKA KOMBINOVANÁrozměry:       500x700x850 mm</t>
  </si>
  <si>
    <t>N-N101P-120X70</t>
  </si>
  <si>
    <t>MYCÍ STŮL S DŘEZEM A POLICÍrozměry: Š 1200 H 700 V 900 mm</t>
  </si>
  <si>
    <t>N-N151-130X30</t>
  </si>
  <si>
    <t xml:space="preserve">POLICE NÁSTĚNNÁ DVOUDÍLNÁrozměry:       Š 1300 H 300 mm</t>
  </si>
  <si>
    <t>ELE-506048</t>
  </si>
  <si>
    <t xml:space="preserve">MYČKA PROVOZNÍHO NÁDOBÍrozměr:     Š 876 H 900(1374)</t>
  </si>
  <si>
    <t>PRO-EQ-2106</t>
  </si>
  <si>
    <t>ZMĚKČOVAČ PLUTON B65 HOTpro stacionární myčky na TV</t>
  </si>
  <si>
    <t>PRO-EQ-2405</t>
  </si>
  <si>
    <t>FILTR MEC HOTna mechanické nečistoty</t>
  </si>
  <si>
    <t>PRO-EQ-2406</t>
  </si>
  <si>
    <t>VLOŽKA PRO FILTR MEC HOTvyměnitelná vložkou pro filtr</t>
  </si>
  <si>
    <t>RMG-R4X97X37X17</t>
  </si>
  <si>
    <t xml:space="preserve">SESTAVA REGÁLOVÁ ROHOVÁ 4Prozměr:1x  Š 1126 H 575 V 1700</t>
  </si>
  <si>
    <t>J-95N030X30.2</t>
  </si>
  <si>
    <t>N-N212-16</t>
  </si>
  <si>
    <t>VOZÍK NA SBĚR ŠPINAVÉHO NADOBÍrozměry: Š 390 H 500 V 1600 mm</t>
  </si>
  <si>
    <t>ELE-865338</t>
  </si>
  <si>
    <t>STŮL PŘÍJMOVÝ/TŘÍDÍCIrozměry:Š 2200 H 800 V1551 mm</t>
  </si>
  <si>
    <t>ELE-863073</t>
  </si>
  <si>
    <t>DOPRAVNÍK VÁLEČKOVÝrozměr:Š 1200 H 735 V 1213 mm</t>
  </si>
  <si>
    <t>ELE-535103</t>
  </si>
  <si>
    <t>MYČKA EDR150ESD DUÁLNÍ OPLACHrozměry:Š 1520 H 925 V 1908mm</t>
  </si>
  <si>
    <t>PRO-EQ-2107</t>
  </si>
  <si>
    <t>ZMÉKČOVAČ MAXI ELEGANTB65 HOTpro stacionární myčky na TV</t>
  </si>
  <si>
    <t>PRO-EQ-2104</t>
  </si>
  <si>
    <t>ZMĚKČOVAČ MAXI ELEGANT B65automatický změkčovač</t>
  </si>
  <si>
    <t>PRO-EQ-2403</t>
  </si>
  <si>
    <t>FILTR MECna mechanické nečistoty</t>
  </si>
  <si>
    <t>PRO-EQ-2404</t>
  </si>
  <si>
    <t>VLOŽKA PRO FILTR MECvyměnitelná vložkou pro filtr</t>
  </si>
  <si>
    <t>ELE-865162</t>
  </si>
  <si>
    <t>SADA BEZPEČNOSTNÍHO VYPÍNAČEk tunelové košové myčce,</t>
  </si>
  <si>
    <t>ELE-865503</t>
  </si>
  <si>
    <t>SADA ZÁCLONEKk tunelovým myčkám Electrolux</t>
  </si>
  <si>
    <t>ELE-865246</t>
  </si>
  <si>
    <t>OTOČKA VÝSTUPNÍ 90-rozměry: Š 850 H 850 V 910 mm</t>
  </si>
  <si>
    <t>ELE-535099</t>
  </si>
  <si>
    <t xml:space="preserve">MODUL SUŠÍCÍ ROHOVÝrozměr:  Š 872 H 872 V 877 mm</t>
  </si>
  <si>
    <t>ELE-863237</t>
  </si>
  <si>
    <t>KRYT ROHU OTOČKYk instalaci 90-sušení</t>
  </si>
  <si>
    <t>ELE-863042</t>
  </si>
  <si>
    <t>DOPRAVNÍK VÁLEČKOVÝrozměry:Š 1545 H 620 V 910 mm</t>
  </si>
  <si>
    <t>ELE-863080</t>
  </si>
  <si>
    <t xml:space="preserve">POLICE SPODNÍ S LEMEMrozměr:  Š 1500 H 575 V 40 mm</t>
  </si>
  <si>
    <t>ELE-865256</t>
  </si>
  <si>
    <t>SPÍNAČ KONCOVÝpro dopravník s dlouhým</t>
  </si>
  <si>
    <t>RMG-4X300X57X20</t>
  </si>
  <si>
    <t>SESTAVA REGÁLOVÁ 4-POLICOVÁrozměr:Š 3145 H 577 V 1700 mm</t>
  </si>
  <si>
    <t>RMG-5X470X47X17</t>
  </si>
  <si>
    <t>SESTAVA REGÁLOVÁ 4-POLICOVÁrozměr:Š 5166 H 577 V 1700 mm</t>
  </si>
  <si>
    <t>LES-1T5050LNRWP</t>
  </si>
  <si>
    <t xml:space="preserve">VÁHA MŮSTKOVÁrozměr plošiny:    500x500 mm</t>
  </si>
  <si>
    <t>J-89N-ATYP</t>
  </si>
  <si>
    <t>KONTEJNER CHLAZENÝ NA ODPADKYrozměry:Š 1300 H 700 V 1150 mm</t>
  </si>
  <si>
    <t>RMG-4RX2300X475</t>
  </si>
  <si>
    <t xml:space="preserve">SESTAVA REGÁLOVÁ ROHOVÁrozměr: 1x5P  1948x575x1700 mm</t>
  </si>
  <si>
    <t>RMG-4X124X57X17</t>
  </si>
  <si>
    <t xml:space="preserve">SESTAVA  REGÁLOVÁ 5POLICOVÁrozměr:  Š 974 H 575 V 1700 mm</t>
  </si>
  <si>
    <t>HOR-PANORAMA1</t>
  </si>
  <si>
    <t>BOX CHLADÍCÍvnější:Š 2400 H 2400 V 2300 mm</t>
  </si>
  <si>
    <t>MAT-PHE-N.1</t>
  </si>
  <si>
    <t>RMG-4RX2300X475.1</t>
  </si>
  <si>
    <t>SESTAVA REGÁLOVÁ ROHOVÁrozměr: 2x4P 2882x575x1700 mm</t>
  </si>
  <si>
    <t>HOR-PANORAMA2</t>
  </si>
  <si>
    <t>BOX MRAZÍCÍvnější:Š 1900 H 2600 V 2300 mm</t>
  </si>
  <si>
    <t>RMG-4X300X57X20.1</t>
  </si>
  <si>
    <t>SESTAVA REGÁLOVÁ 4-POLICOVÁrozměr:2x4P Š2970 H577 V1700mm</t>
  </si>
  <si>
    <t>MAT-MONT/KOMPLT</t>
  </si>
  <si>
    <t>DOPRAVA, MONTÁŽ, ZPROVOZNĚNÍčástka v Kč celkem</t>
  </si>
  <si>
    <t>MAT-ZASKOLENI</t>
  </si>
  <si>
    <t>ZAŠKOLENÍ PERSONÁLU KUCHAŘEMpro konvektomaty a jiné</t>
  </si>
  <si>
    <t>60 - Slaboproud</t>
  </si>
  <si>
    <t xml:space="preserve">    742 - Elektroinstalace - slaboproud</t>
  </si>
  <si>
    <t>742</t>
  </si>
  <si>
    <t>Elektroinstalace - slaboproud</t>
  </si>
  <si>
    <t>RT310</t>
  </si>
  <si>
    <t>terminál pro objednávku a výdej stravy</t>
  </si>
  <si>
    <t>LED 101</t>
  </si>
  <si>
    <t>výdejní display, výška znaků 1x100 a 4x38 mm</t>
  </si>
  <si>
    <t>TG80</t>
  </si>
  <si>
    <t>tlačítko potvrzení výdeje</t>
  </si>
  <si>
    <t>ID-card</t>
  </si>
  <si>
    <t>bezkontaktní karta</t>
  </si>
  <si>
    <t>AJS 100_SQL</t>
  </si>
  <si>
    <t>SW stravovací systém 100 strávníků</t>
  </si>
  <si>
    <t>AJS100</t>
  </si>
  <si>
    <t>rozšíření SW o 100 strávníků</t>
  </si>
  <si>
    <t>APS100_SQL</t>
  </si>
  <si>
    <t>přístupový SW</t>
  </si>
  <si>
    <t>APS100</t>
  </si>
  <si>
    <t>rozšíření</t>
  </si>
  <si>
    <t>switch</t>
  </si>
  <si>
    <t>PC</t>
  </si>
  <si>
    <t>počítač</t>
  </si>
  <si>
    <t>DTZ</t>
  </si>
  <si>
    <t>datová zásuvka</t>
  </si>
  <si>
    <t>DA275-DF6</t>
  </si>
  <si>
    <t>Přepěťová ochrana přívodu NN DA275</t>
  </si>
  <si>
    <t>PraFlaCom 1x2x0,8</t>
  </si>
  <si>
    <t>Kabel pro tlačítko výdeje</t>
  </si>
  <si>
    <t>PraFlaCom 3x2x0,8</t>
  </si>
  <si>
    <t>Kabel pro LED</t>
  </si>
  <si>
    <t>UTP</t>
  </si>
  <si>
    <t>kabel UTP</t>
  </si>
  <si>
    <t>1420</t>
  </si>
  <si>
    <t>Trubka ohebná</t>
  </si>
  <si>
    <t>742-1</t>
  </si>
  <si>
    <t>Zhotovení průrazů soubor</t>
  </si>
  <si>
    <t>742-2</t>
  </si>
  <si>
    <t>Drobný elektroinstalační materiál</t>
  </si>
  <si>
    <t>742-3</t>
  </si>
  <si>
    <t>sestavení a oživení systému</t>
  </si>
  <si>
    <t>742-4</t>
  </si>
  <si>
    <t>Přesun hmot 1,5%</t>
  </si>
  <si>
    <t>742-5</t>
  </si>
  <si>
    <t>Revize systému včetně funkčních zkoušek</t>
  </si>
  <si>
    <t>742-6</t>
  </si>
  <si>
    <t>Dokumentace skutečného provedení stavby 3x paré</t>
  </si>
  <si>
    <t>70 - ZTI+plyn+ÚT</t>
  </si>
  <si>
    <t xml:space="preserve">    722 - Zdravotechnika - vnitřní vodovod</t>
  </si>
  <si>
    <t xml:space="preserve">    723 - Zdravotechnika - vnitřní plynovod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</si>
  <si>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</si>
  <si>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</si>
  <si>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</si>
  <si>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</si>
  <si>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132212121</t>
  </si>
  <si>
    <t>Hloubení zapažených rýh šířky do 800 mm v soudržných horninách třídy těžitelnosti I skupiny 3 ručně</t>
  </si>
  <si>
    <t>151101101</t>
  </si>
  <si>
    <t>Zřízení příložného pažení a rozepření stěn rýh hl do 2 m</t>
  </si>
  <si>
    <t>151101111</t>
  </si>
  <si>
    <t>Odstranění příložného pažení a rozepření stěn rýh hl do 2 m</t>
  </si>
  <si>
    <t>161111502</t>
  </si>
  <si>
    <t>Svislé přemístění výkopku z horniny třídy těžitelnosti I skupiny 1 až 3 hl výkopu přes 3 do 6 m nošením</t>
  </si>
  <si>
    <t>174111101</t>
  </si>
  <si>
    <t>Zásyp jam, šachet rýh nebo kolem objektů sypaninou se zhutněním ručně</t>
  </si>
  <si>
    <t>175111101</t>
  </si>
  <si>
    <t>Obsypání potrubí ručně sypaninou bez prohození, uloženou do 3 m</t>
  </si>
  <si>
    <t>58337308</t>
  </si>
  <si>
    <t>štěrkopísek frakce 0/2</t>
  </si>
  <si>
    <t>612135101</t>
  </si>
  <si>
    <t>Hrubá výplň rýh ve stěnách maltou jakékoli šířky rýhy</t>
  </si>
  <si>
    <t>89-1</t>
  </si>
  <si>
    <t>napojení na stávající vedení</t>
  </si>
  <si>
    <t>89-2</t>
  </si>
  <si>
    <t>čištění a zkoužka funkčnosti stáv. přípojky</t>
  </si>
  <si>
    <t>894812205</t>
  </si>
  <si>
    <t>Revizní a čistící šachta z PP šachtové dno DN 425/200 průtočné</t>
  </si>
  <si>
    <t>894812231</t>
  </si>
  <si>
    <t>Revizní a čistící šachta z PP DN 425 šachtová roura korugovaná bez hrdla světlé hloubky 1500 mm</t>
  </si>
  <si>
    <t>894812249</t>
  </si>
  <si>
    <t>Příplatek k rourám revizní a čistící šachty z PP DN 425 za uříznutí šachtové roury</t>
  </si>
  <si>
    <t>894812251</t>
  </si>
  <si>
    <t>Revizní a čistící šachta z PP DN 425 poklop betonový s betonovým konusem pro třídu zatížení B125</t>
  </si>
  <si>
    <t>965041431</t>
  </si>
  <si>
    <t>Bourání podkladů pod dlažby nebo mazanin škvárobetonových tl přes 100 mm pl do 4 m2</t>
  </si>
  <si>
    <t>971033341</t>
  </si>
  <si>
    <t>Vybourání otvorů ve zdivu cihelném pl do 0,09 m2 na MVC nebo MV tl do 300 mm</t>
  </si>
  <si>
    <t>974031132</t>
  </si>
  <si>
    <t>Vysekání rýh ve zdivu cihelném hl do 50 mm š do 70 mm</t>
  </si>
  <si>
    <t>974031154</t>
  </si>
  <si>
    <t>Vysekání rýh ve zdivu cihelném hl do 100 mm š do 150 mm</t>
  </si>
  <si>
    <t>721194104</t>
  </si>
  <si>
    <t>Vyvedení a upevnění odpadních výpustek DN 40</t>
  </si>
  <si>
    <t>721194105</t>
  </si>
  <si>
    <t>Vyvedení a upevnění odpadních výpustek DN 50</t>
  </si>
  <si>
    <t>721194109</t>
  </si>
  <si>
    <t>Vyvedení a upevnění odpadních výpustek DN 110</t>
  </si>
  <si>
    <t>721211401</t>
  </si>
  <si>
    <t>Vpusť podlahová s vodorovným odtokem DN 40/50 mřížka nerez 115x115</t>
  </si>
  <si>
    <t>721211421</t>
  </si>
  <si>
    <t>Vpusť podlahová se svislým odtokem DN 50/75/110 mřížka nerez 115x115</t>
  </si>
  <si>
    <t>721226511</t>
  </si>
  <si>
    <t>Zápachová uzávěrka podomítková pro pračku a myčku DN 40</t>
  </si>
  <si>
    <t>721226521</t>
  </si>
  <si>
    <t>Zápachová uzávěrka DN 40</t>
  </si>
  <si>
    <t>721290111</t>
  </si>
  <si>
    <t>Zkouška těsnosti potrubí kanalizace vodou DN do 125</t>
  </si>
  <si>
    <t>721290112</t>
  </si>
  <si>
    <t>Zkouška těsnosti potrubí kanalizace vodou DN 150/DN 200</t>
  </si>
  <si>
    <t>721-Př</t>
  </si>
  <si>
    <t>přechod litina/KG DN110</t>
  </si>
  <si>
    <t>721173401</t>
  </si>
  <si>
    <t>Potrubí kanalizační z PVC SN 4 svodné DN 110</t>
  </si>
  <si>
    <t>721173402</t>
  </si>
  <si>
    <t>Potrubí kanalizační z PVC SN 4 svodné DN 125</t>
  </si>
  <si>
    <t>721173403</t>
  </si>
  <si>
    <t>Potrubí kanalizační z PVC SN 4 svodné DN 160</t>
  </si>
  <si>
    <t>721173404</t>
  </si>
  <si>
    <t>Potrubí kanalizační z PVC SN 4 svodné DN 200</t>
  </si>
  <si>
    <t>721174024</t>
  </si>
  <si>
    <t>Potrubí kanalizační z PP odpadní DN 75</t>
  </si>
  <si>
    <t>721174025</t>
  </si>
  <si>
    <t>Potrubí kanalizační z PP odpadní DN 110</t>
  </si>
  <si>
    <t>721174042</t>
  </si>
  <si>
    <t>Potrubí kanalizační z PP připojovací DN 40</t>
  </si>
  <si>
    <t>721174043</t>
  </si>
  <si>
    <t>Potrubí kanalizační z PP připojovací DN 50</t>
  </si>
  <si>
    <t>721174045</t>
  </si>
  <si>
    <t>Potrubí kanalizační z PP připojovací DN 110</t>
  </si>
  <si>
    <t>721-UT</t>
  </si>
  <si>
    <t>upevňovací technika</t>
  </si>
  <si>
    <t>722</t>
  </si>
  <si>
    <t>Zdravotechnika - vnitřní vodovod</t>
  </si>
  <si>
    <t>722170804</t>
  </si>
  <si>
    <t>Demontáž rozvodů vody z plastů D přes 25 do 50</t>
  </si>
  <si>
    <t>722174002</t>
  </si>
  <si>
    <t>Potrubí vodovodní plastové PPR svar polyfúze PN 16 D 20x2,8 mm</t>
  </si>
  <si>
    <t>722174003</t>
  </si>
  <si>
    <t>Potrubí vodovodní plastové PPR svar polyfúze PN 16 D 25x3,5 mm</t>
  </si>
  <si>
    <t>722174004</t>
  </si>
  <si>
    <t>Potrubí vodovodní plastové PPR svar polyfúze PN 16 D 32x4,4 mm</t>
  </si>
  <si>
    <t>722174022</t>
  </si>
  <si>
    <t>Potrubí vodovodní plastové PPR svar polyfúze PN 20 D 20x3,4 mm</t>
  </si>
  <si>
    <t>722174023</t>
  </si>
  <si>
    <t>Potrubí vodovodní plastové PPR svar polyfúze PN 20 D 25x4,2 mm</t>
  </si>
  <si>
    <t>722174024</t>
  </si>
  <si>
    <t>Potrubí vodovodní plastové PPR svar polyfúze PN 20 D 32x5,4 mm</t>
  </si>
  <si>
    <t>722181221</t>
  </si>
  <si>
    <t>Ochrana vodovodního potrubí přilepenými termoizolačními trubicemi z PE tl přes 6 do 9 mm DN do 22 mm</t>
  </si>
  <si>
    <t>722181222</t>
  </si>
  <si>
    <t>Ochrana vodovodního potrubí přilepenými termoizolačními trubicemi z PE tl přes 6 do 9 mm DN přes 22 do 45 mm</t>
  </si>
  <si>
    <t>722181241</t>
  </si>
  <si>
    <t>Ochrana vodovodního potrubí přilepenými termoizolačními trubicemi z PE tl přes 13 do 20 mm DN do 22 mm</t>
  </si>
  <si>
    <t>722181242</t>
  </si>
  <si>
    <t>Ochrana vodovodního potrubí přilepenými termoizolačními trubicemi z PE tl přes 13 do 20 mm DN přes 22 do 45 mm</t>
  </si>
  <si>
    <t>722224151</t>
  </si>
  <si>
    <t>Kulový kohout zahradní s vnějším závitem a páčkou PN 15, T 120°C G 3/8" - 3/4"</t>
  </si>
  <si>
    <t>722224152</t>
  </si>
  <si>
    <t>Kulový kohout zahradní s vnějším závitem a páčkou PN 15, T 120°C G 1/2" - 3/4"</t>
  </si>
  <si>
    <t>722232061</t>
  </si>
  <si>
    <t>Kohout kulový přímý G 1/2" PN 42 do 185°C vnitřní závit s vypouštěním</t>
  </si>
  <si>
    <t>722232062</t>
  </si>
  <si>
    <t>Kohout kulový přímý G 3/4" PN 42 do 185°C vnitřní závit s vypouštěním</t>
  </si>
  <si>
    <t>722232063</t>
  </si>
  <si>
    <t>Kohout kulový přímý G 1" PN 42 do 185°C vnitřní závit s vypouštěním</t>
  </si>
  <si>
    <t>722290226</t>
  </si>
  <si>
    <t>Zkouška těsnosti vodovodního potrubí závitového DN do 50</t>
  </si>
  <si>
    <t>722290234</t>
  </si>
  <si>
    <t>Proplach a dezinfekce vodovodního potrubí DN do 80</t>
  </si>
  <si>
    <t>722-HF</t>
  </si>
  <si>
    <t>Hadice sanitární flexibilní, DN 15, délka 0,5 m</t>
  </si>
  <si>
    <t>998722201</t>
  </si>
  <si>
    <t>Přesun hmot procentní pro vnitřní vodovod v objektech v do 6 m</t>
  </si>
  <si>
    <t>723</t>
  </si>
  <si>
    <t>Zdravotechnika - vnitřní plynovod</t>
  </si>
  <si>
    <t>723111203</t>
  </si>
  <si>
    <t>Potrubí ocelové závitové černé bezešvé svařované běžné DN 20</t>
  </si>
  <si>
    <t>723120805</t>
  </si>
  <si>
    <t>Demontáž potrubí ocelové závitové svařované DN od 25 do 50</t>
  </si>
  <si>
    <t>723-1</t>
  </si>
  <si>
    <t>Demontáž stávajících plynových spotřebičů – kuchyň</t>
  </si>
  <si>
    <t>723150366</t>
  </si>
  <si>
    <t>Chránička D 44,5x3,2 mm</t>
  </si>
  <si>
    <t>723190105</t>
  </si>
  <si>
    <t>Přípojka plynovodní nerezová hadice G 1/2"F x G 1/2"F délky 100 cm spojovaná na závit</t>
  </si>
  <si>
    <t>723-2</t>
  </si>
  <si>
    <t>napojení na stávající rozvod</t>
  </si>
  <si>
    <t>723231163</t>
  </si>
  <si>
    <t>Kohout kulový přímý G 3/4" PN 42 do 185°C plnoprůtokový vnitřní závit těžká řada</t>
  </si>
  <si>
    <t>723-3</t>
  </si>
  <si>
    <t>utěsnění chráničky - požární ucpávka</t>
  </si>
  <si>
    <t>soub</t>
  </si>
  <si>
    <t>723-4</t>
  </si>
  <si>
    <t>tlaková zkouška plynovodu</t>
  </si>
  <si>
    <t>723-5</t>
  </si>
  <si>
    <t>revize plynovodu</t>
  </si>
  <si>
    <t>723-6</t>
  </si>
  <si>
    <t>723-7</t>
  </si>
  <si>
    <t>montáž plynového sporáku</t>
  </si>
  <si>
    <t>725110811</t>
  </si>
  <si>
    <t>Demontáž klozetů splachovací s nádrží</t>
  </si>
  <si>
    <t>725112182</t>
  </si>
  <si>
    <t>Kombi klozet s úspornou armaturou odpad svislý</t>
  </si>
  <si>
    <t>725210821</t>
  </si>
  <si>
    <t>Demontáž umyvadel bez výtokových armatur</t>
  </si>
  <si>
    <t>725211602</t>
  </si>
  <si>
    <t>Umyvadlo keramické bílé šířky 550 mm bez krytu na sifon připevněné na stěnu šrouby</t>
  </si>
  <si>
    <t>725310821</t>
  </si>
  <si>
    <t>Demontáž dřez jednoduchý na ocelové konzole bez výtokových armatur</t>
  </si>
  <si>
    <t>725330820</t>
  </si>
  <si>
    <t>Demontáž výlevka diturvitová</t>
  </si>
  <si>
    <t>725331111</t>
  </si>
  <si>
    <t>Výlevka bez výtokových armatur keramická se sklopnou plastovou mřížkou 500 mm</t>
  </si>
  <si>
    <t>725811115</t>
  </si>
  <si>
    <t>Ventil nástěnný pevný výtok G 1/2"x80 mm</t>
  </si>
  <si>
    <t>725813111</t>
  </si>
  <si>
    <t>Ventil rohový bez připojovací trubičky nebo flexi hadičky G 1/2"</t>
  </si>
  <si>
    <t>725821312</t>
  </si>
  <si>
    <t>Baterie dřezová nástěnná páková s otáčivým kulatým ústím a délkou ramínka 300 mm</t>
  </si>
  <si>
    <t>725822611</t>
  </si>
  <si>
    <t>Baterie umyvadlová stojánková páková bez výpusti</t>
  </si>
  <si>
    <t>725841322</t>
  </si>
  <si>
    <t>Baterie sprchová nástěnná klasická s roztečí 150 mm</t>
  </si>
  <si>
    <t>725980123</t>
  </si>
  <si>
    <t>Dvířka 40x20</t>
  </si>
  <si>
    <t>725980123nerez</t>
  </si>
  <si>
    <t>Dvířka 30/30 nerez</t>
  </si>
  <si>
    <t>998725201</t>
  </si>
  <si>
    <t>Přesun hmot procentní pro zařizovací předměty v objektech v do 6 m</t>
  </si>
  <si>
    <t>732</t>
  </si>
  <si>
    <t>Ústřední vytápění - strojovny</t>
  </si>
  <si>
    <t>732421411</t>
  </si>
  <si>
    <t>Čerpadlo teplovodní mokroběžné závitové oběhové DN 25 výtlak do 6,0 m průtok 3,6 m3/h PN 10 pro vytápění</t>
  </si>
  <si>
    <t>998732201</t>
  </si>
  <si>
    <t>Přesun hmot procentní pro strojovny v objektech v do 6 m</t>
  </si>
  <si>
    <t>733</t>
  </si>
  <si>
    <t>Ústřední vytápění - rozvodné potrubí</t>
  </si>
  <si>
    <t>733110806</t>
  </si>
  <si>
    <t>Demontáž potrubí ocelového závitového DN přes 15 do 32</t>
  </si>
  <si>
    <t>733111104</t>
  </si>
  <si>
    <t>Potrubí ocelové závitové černé bezešvé běžné nízkotlaké DN 20</t>
  </si>
  <si>
    <t>733111106</t>
  </si>
  <si>
    <t>Potrubí ocelové závitové černé bezešvé běžné nízkotlaké DN 32</t>
  </si>
  <si>
    <t>733113114</t>
  </si>
  <si>
    <t>Příplatek k potrubí z trubek ocelových černých závitových za zhotovení závitové ocelové přípojky DN 20</t>
  </si>
  <si>
    <t>733113116</t>
  </si>
  <si>
    <t>Příplatek k potrubí z trubek ocelových černých závitových za zhotovení závitové ocelové přípojky DN 32</t>
  </si>
  <si>
    <t>733-1</t>
  </si>
  <si>
    <t>příruba DN80</t>
  </si>
  <si>
    <t>733190107</t>
  </si>
  <si>
    <t>Zkouška těsnosti potrubí ocelové závitové DN do 40</t>
  </si>
  <si>
    <t>733-2</t>
  </si>
  <si>
    <t>redukce varná DN80/32</t>
  </si>
  <si>
    <t>733223301</t>
  </si>
  <si>
    <t>Potrubí měděné tvrdé spojované lisováním D 15x1 mm</t>
  </si>
  <si>
    <t>733223302</t>
  </si>
  <si>
    <t>Potrubí měděné tvrdé spojované lisováním D 18x1 mm</t>
  </si>
  <si>
    <t>733291101</t>
  </si>
  <si>
    <t>Zkouška těsnosti potrubí měděné D do 35x1,5</t>
  </si>
  <si>
    <t>733811211</t>
  </si>
  <si>
    <t>Ochrana potrubí ústředního vytápění termoizolačními trubicemi z PE tl do 6 mm DN do 22 mm</t>
  </si>
  <si>
    <t>733-3</t>
  </si>
  <si>
    <t>upevňovací technika,závěsy</t>
  </si>
  <si>
    <t>998733201</t>
  </si>
  <si>
    <t>Přesun hmot procentní pro rozvody potrubí v objektech v do 6 m</t>
  </si>
  <si>
    <t>734</t>
  </si>
  <si>
    <t>Ústřední vytápění - armatury</t>
  </si>
  <si>
    <t>734211120</t>
  </si>
  <si>
    <t>Ventil závitový odvzdušňovací G 1/2 PN 14 do 120°C automatický</t>
  </si>
  <si>
    <t>734221532</t>
  </si>
  <si>
    <t>Ventil závitový termostatický rohový jednoregulační G 1/2 PN 16 do 110°C bez hlavice ovládání</t>
  </si>
  <si>
    <t>734221682</t>
  </si>
  <si>
    <t>Termostatická hlavice kapalinová PN 10 do 110°C otopných těles VK</t>
  </si>
  <si>
    <t>734242415</t>
  </si>
  <si>
    <t>Ventil závitový zpětný přímý G 5/4 PN 16 do 110°C</t>
  </si>
  <si>
    <t>734261234</t>
  </si>
  <si>
    <t>Šroubení topenářské přímé G 3/4 PN 16 do 120°C</t>
  </si>
  <si>
    <t>734261235</t>
  </si>
  <si>
    <t>Šroubení topenářské přímé G 1 PN 16 do 120°C</t>
  </si>
  <si>
    <t>734261236</t>
  </si>
  <si>
    <t>Šroubení topenářské přímé G 5/4 PN 16 do 120°C</t>
  </si>
  <si>
    <t>734261237</t>
  </si>
  <si>
    <t>Šroubení topenářské přímé G 6/4 PN 16 do 120°C</t>
  </si>
  <si>
    <t>734261406</t>
  </si>
  <si>
    <t>Armatura připojovací přímá G 1/2x18 PN 10 do 110°C radiátorů typu VK</t>
  </si>
  <si>
    <t>734261417</t>
  </si>
  <si>
    <t>Šroubení regulační radiátorové rohové G 1/2 s vypouštěním</t>
  </si>
  <si>
    <t>734291123</t>
  </si>
  <si>
    <t>Kohout plnící a vypouštěcí G 1/2 PN 10 do 90°C závitový</t>
  </si>
  <si>
    <t>734291256</t>
  </si>
  <si>
    <t>Filtr závitový pro topné a chladicí systémy přímý G 1 1/4 PN 16 do 160°C s vnitřními závity</t>
  </si>
  <si>
    <t>734292713</t>
  </si>
  <si>
    <t>Kohout kulový přímý G 1/2 PN 42 do 185°C vnitřní závit</t>
  </si>
  <si>
    <t>734292714</t>
  </si>
  <si>
    <t>Kohout kulový přímý G 3/4 PN 42 do 185°C vnitřní závit</t>
  </si>
  <si>
    <t>734292715</t>
  </si>
  <si>
    <t>Kohout kulový přímý G 1 PN 42 do 185°C vnitřní závit</t>
  </si>
  <si>
    <t>734292716</t>
  </si>
  <si>
    <t>Kohout kulový přímý G 1 1/4 PN 42 do 185°C vnitřní závit</t>
  </si>
  <si>
    <t>734292717</t>
  </si>
  <si>
    <t>Kohout kulový přímý G 1 1/2 PN 42 do 185°C vnitřní závit</t>
  </si>
  <si>
    <t>734411102</t>
  </si>
  <si>
    <t>Teploměr technický s pevným stonkem a jímkou zadní připojení průměr 63 mm délky 75 mm</t>
  </si>
  <si>
    <t>998734201</t>
  </si>
  <si>
    <t>Přesun hmot procentní pro armatury v objektech v do 6 m</t>
  </si>
  <si>
    <t>735</t>
  </si>
  <si>
    <t>Ústřední vytápění - otopná tělesa</t>
  </si>
  <si>
    <t>735111810</t>
  </si>
  <si>
    <t>Demontáž otopného tělesa litinového článkového</t>
  </si>
  <si>
    <t>735151273</t>
  </si>
  <si>
    <t>Otopné těleso panelové jednodeskové 1 přídavná přestupní plocha výška/délka 600/600 mm výkon 601 W</t>
  </si>
  <si>
    <t>735151573</t>
  </si>
  <si>
    <t>Otopné těleso panelové dvoudeskové 2 přídavné přestupní plochy výška/délka 600/600 mm výkon 1007 W</t>
  </si>
  <si>
    <t>735151575</t>
  </si>
  <si>
    <t>Otopné těleso panelové dvoudeskové 2 přídavné přestupní plochy výška/délka 600/800 mm výkon 1343 W</t>
  </si>
  <si>
    <t>735151579</t>
  </si>
  <si>
    <t>Otopné těleso panelové dvoudeskové 2 přídavné přestupní plochy výška/délka 600/1200 mm výkon 2015 W</t>
  </si>
  <si>
    <t>735152555</t>
  </si>
  <si>
    <t>Otopné těleso panelové VK dvoudeskové 2 přídavné přestupní plochy výška/délka 500/800 mm výkon 1162 W</t>
  </si>
  <si>
    <t>735152659</t>
  </si>
  <si>
    <t>Otopné těleso panelové VK třídeskové 3 přídavné přestupní plochy výška/délka 500/1200 mm výkon 2495 W</t>
  </si>
  <si>
    <t>735152661</t>
  </si>
  <si>
    <t>Otopné těleso panelové VK třídeskové 3 přídavné přestupní plochy výška/délka 500/1600 mm výkon 3326 W</t>
  </si>
  <si>
    <t>998735201</t>
  </si>
  <si>
    <t>Přesun hmot procentní pro otopná tělesa v objektech v do 6 m</t>
  </si>
  <si>
    <t>783614551</t>
  </si>
  <si>
    <t>Základní jednonásobný syntetický nátěr potrubí DN do 50 mm</t>
  </si>
  <si>
    <t>783615551</t>
  </si>
  <si>
    <t>Mezinátěr jednonásobný syntetický nátěr potrubí DN do 50 mm</t>
  </si>
  <si>
    <t>783617601</t>
  </si>
  <si>
    <t>Krycí jednonásobný syntetický nátěr potrubí DN do 50 mm</t>
  </si>
  <si>
    <t>999-1</t>
  </si>
  <si>
    <t>stavební výpomoc</t>
  </si>
  <si>
    <t>999-2</t>
  </si>
  <si>
    <t>napojení VZT na odpad</t>
  </si>
  <si>
    <t>999-UT-1</t>
  </si>
  <si>
    <t>uvedení do provozu</t>
  </si>
  <si>
    <t>999-UT-2</t>
  </si>
  <si>
    <t>zkoušky, protokoly</t>
  </si>
  <si>
    <t>999-UT-3</t>
  </si>
  <si>
    <t>stavební výpomoc, průrazy,prostupy</t>
  </si>
  <si>
    <t>80 - Silnoproud</t>
  </si>
  <si>
    <t xml:space="preserve">    741 - Elektroinstalace - silnoproud</t>
  </si>
  <si>
    <t>741</t>
  </si>
  <si>
    <t>Elektroinstalace - silnoproud</t>
  </si>
  <si>
    <t>HV+RIS-Š - nová atypická sestava hlavního vypínače a rozpojovací skříně v kompaktním pilíři1)</t>
  </si>
  <si>
    <t>RK - nový okruhový rozvaděč v oceloplechovém skříňovém provedení2)</t>
  </si>
  <si>
    <t>RS - nový podružný okruhový rozvaděč v oceloplechovém zapuštěném provedení2)</t>
  </si>
  <si>
    <t>N1 orientační svítidlo 300L LED, 1h, 1,4W, IP44</t>
  </si>
  <si>
    <t>N2 bezpečnostní svítidlo 300L LED, 1h, 1,4W, IP44</t>
  </si>
  <si>
    <t>PCR427 svítidlo typ RC134B LED27S/840 PSD W60L60 OC, LED modul 2700lm/27W/840, IP44</t>
  </si>
  <si>
    <t xml:space="preserve">TL416 svítidlo  1.4ft 2600/840 typ 63140,  LED modul 2580lm/16W/840, IP54</t>
  </si>
  <si>
    <t xml:space="preserve">TL420 svítidlo  1.4ft 3200/840 typ 63150,  LED modul 3110lm/20W/840, IP54</t>
  </si>
  <si>
    <t xml:space="preserve">TL427 svítidlo  1.4ft 4400/840 typ 63160,  LED modul 4350lm/27W/840, IP54</t>
  </si>
  <si>
    <t xml:space="preserve">TL431 svítidlo  2.4ft 5200/840 typ 63240,  LED modul 5150lm/31W/840, IP54</t>
  </si>
  <si>
    <t xml:space="preserve">TL451 svítidlo  2.4ft 8800/840 typ 63260,  LED modul 8710lm/51W/840, IP54</t>
  </si>
  <si>
    <t xml:space="preserve">TLS412 svítidlo   1900/840 typ 63349,  LED modul 1900lm/12W/840, IP54</t>
  </si>
  <si>
    <t xml:space="preserve">TLS414 svítidlo   2200/840 typ 63350,  LED modul 2200lm/14W/840, IP54</t>
  </si>
  <si>
    <t xml:space="preserve">TLS416 svítidlo   2500/840 typ 63351,  LED modul 2500lm/16W/840, IP54</t>
  </si>
  <si>
    <t xml:space="preserve">TLS424 svítidlo   3600/840 typ 63560,  LED modul 3600lm/24W/840, IP54</t>
  </si>
  <si>
    <t xml:space="preserve">TLSS424 svítidlo se senzorem pohybu   3600/840 typ 63561,  LED modul 3600lm/24W/840, IP54</t>
  </si>
  <si>
    <t>kabel typ 1-AYKY 4x2403)</t>
  </si>
  <si>
    <t>kabel typ CYKY-J 5x353)</t>
  </si>
  <si>
    <t>kabel typ CYKY-J 5x16</t>
  </si>
  <si>
    <t>kabel typ CYKY-J 5x10</t>
  </si>
  <si>
    <t>kabel typ CYKY-J 5x6</t>
  </si>
  <si>
    <t>kabel typ CYKY-J 5x4</t>
  </si>
  <si>
    <t>kabel typ CYKY-J 5x2,5</t>
  </si>
  <si>
    <t>kabel CYKY-J 3x6</t>
  </si>
  <si>
    <t>kabel CYKY-J 3x2,5</t>
  </si>
  <si>
    <t>kabel CYKY-J 5x1,5</t>
  </si>
  <si>
    <t>kabel CYKY-J 3x1,5</t>
  </si>
  <si>
    <t>kabel CYKY-O 3x1,5</t>
  </si>
  <si>
    <t>kabel H07V–K 35 CR zelenožlutý</t>
  </si>
  <si>
    <t>kabel H07V–K 25 CR zelenožlutý</t>
  </si>
  <si>
    <t>kabel H07V–K 10 CR zelenožlutý</t>
  </si>
  <si>
    <t>kabel H07V–K 6 CR zelenožlutý</t>
  </si>
  <si>
    <t>drátěný kabelový žlab typ DZI 110X150_BZNCR včetně uchycení a příslušenství</t>
  </si>
  <si>
    <t>drátěný kabelový žlab typ DZ 110X200_BF včetně uchycení a příslušenství</t>
  </si>
  <si>
    <t>drátěný kabelový žlab typ DZ 110X400_BF včetně uchycení a příslušenství</t>
  </si>
  <si>
    <t>neporforovaný kabelový kanál typ NKZIN 100X250X0.80_F včetně uchycení a příslušenství</t>
  </si>
  <si>
    <t>elektroinstalační lišta hranatá, typ LHD 20X20_HD včetně uchycení a příslušenství</t>
  </si>
  <si>
    <t>elektroinstalační lišta hranatá, typ LHD 40X20_HD včetně uchycení a příslušenství</t>
  </si>
  <si>
    <t>elektroinstalační lišta hranatá, typ LHD 50X20_HD včetně uchycení a příslušenství</t>
  </si>
  <si>
    <t>elektroinstalační lišta hranatá, typ LHD 40X40_HD včetně uchycení a příslušenství</t>
  </si>
  <si>
    <t>spínač jednopólový nástěnný, typ T0-1-8200/I1, 20A, IP65</t>
  </si>
  <si>
    <t>spínač trojpólový nástěnný, typ P1-25/I1, 25A, IP65</t>
  </si>
  <si>
    <t>spínač trojpólový nástěnný, typ P1-32/I1, 32A, IP65</t>
  </si>
  <si>
    <t>spínač trojpólový nástěnný, typ P3-63/I3, 63A, IP65</t>
  </si>
  <si>
    <t>STOP tlačítko s aretací, typ FAK-R/V/KC01/IY, IP67</t>
  </si>
  <si>
    <t>zásuvka třífázová nástěnná, 16A, typ 416RS6, IP44</t>
  </si>
  <si>
    <t>zásuvka jednonásobná s ochr. kolíkem a víčkem, Variant+ bílá, typ 5519N-C02510 B, IP54</t>
  </si>
  <si>
    <t>zásuvka jednonásobná s ochr. kolíkem a víčkem pro půběž. montáž, Variant+ bílá, typ 5519N-C02540 B, IP54</t>
  </si>
  <si>
    <t>zásuvka jednonásobná s ochr. kolíkem a víčkem, Tango bílá, typ 5519A-A02997 B, IP44</t>
  </si>
  <si>
    <t>zásuvka dvojnásobná s ochrannými kolíky a clonkami, Tango, bílá, typ 5512A-2359 B</t>
  </si>
  <si>
    <t>zásuvka jednonásobná s ochr. kolíkem, clonkami a ochranou před přepětím, Tango, bílá, typ 5599A-A02357 B</t>
  </si>
  <si>
    <t>zásuvka jednonásobná s ochr. kolíkem a clonkami, Tango, bílá, typ 5519A-A02357 B</t>
  </si>
  <si>
    <t>spínač jednopólový, řazení 1, Variant+ bílá typ 3559N-C01510 B, IP54</t>
  </si>
  <si>
    <t>přepínač sériový, řazení 5, Variant+ bílá typ 3559N-C05510 B, IP54</t>
  </si>
  <si>
    <t>přepínač střídavý, řazení 1, Tango, bílá, typ 3559A-A06940 B, IP44</t>
  </si>
  <si>
    <t>přepínač sériový, řazení 5, Tango, bílá, typ 3559A-A05940 B, IP44</t>
  </si>
  <si>
    <t>přepínač střídavý, řazení 6, Tango bílá, typ 3559A-A06940 B, IP44</t>
  </si>
  <si>
    <t>přístroj spínače jednopólového, řazení 1, typ 3559-A01345</t>
  </si>
  <si>
    <t>přístroj přepínače střídavého, řazení 6, typ 3559-A06345</t>
  </si>
  <si>
    <t>přístroj ovladače zapínacího se svorkou N, řazení 1/0So, typ 3559-A91345</t>
  </si>
  <si>
    <t>kryt jednoduchý, Tango bílá, typ 3558A-A651 B</t>
  </si>
  <si>
    <t>kryt jednoduchý s čirým průzorem, Tango bílá, typ 3558A-A653 B</t>
  </si>
  <si>
    <t>přístrojový rámeček jednonásobný, Tango bílá, typ 3901A-B10 B</t>
  </si>
  <si>
    <t>přístrojový rámeček dvojnásobný vodorovný, Tango bílá, typ 3901A-B20 B</t>
  </si>
  <si>
    <t>přístrojový rámeček trojnásobný vodorovný, Tango bílá, typ 3901A-B30 B</t>
  </si>
  <si>
    <t>krabice přístrojová, typ KP 68_KA</t>
  </si>
  <si>
    <t>krabice přístrojová, typ KPL 64-45/LD_NA</t>
  </si>
  <si>
    <t>krabice přístrojová, typ KPL 64-50/2LD_NA</t>
  </si>
  <si>
    <t>krabice přístrojová, typ LK 80X28 T_HB</t>
  </si>
  <si>
    <t>krabice odbočná s víčkem KO 68, typ KU 68-45/V_KA</t>
  </si>
  <si>
    <t>krabice odbočná s víčkem V 68, typ KUL 68-45/LD2_NA</t>
  </si>
  <si>
    <t>krabice odbočná s víčkem VLK 80, typ LK 80/2_HB</t>
  </si>
  <si>
    <t>krabice s krytím, typ 005.CS.K_KB</t>
  </si>
  <si>
    <t>ekvipotenciální svorkovnice, typ EPS 3_XX</t>
  </si>
  <si>
    <t>bezšroubové svorky</t>
  </si>
  <si>
    <t>drobný materiál</t>
  </si>
  <si>
    <t>montáž silnoproudých rozvodů4)</t>
  </si>
  <si>
    <t>demontáž včetně úprav stávající elektroinstalace</t>
  </si>
  <si>
    <t>revize</t>
  </si>
  <si>
    <t>zákres</t>
  </si>
  <si>
    <t>90 - Slaboproudé rozvody</t>
  </si>
  <si>
    <t xml:space="preserve">    742-1 - Integrace VZT zařízení</t>
  </si>
  <si>
    <t xml:space="preserve">    742-2 - Stravovací systém</t>
  </si>
  <si>
    <t>Integrace VZT zařízení</t>
  </si>
  <si>
    <t>1.1</t>
  </si>
  <si>
    <t>Kombinovaný I/O modul s řídící deskou MiniPLC - speifikace viz PD</t>
  </si>
  <si>
    <t>2.1</t>
  </si>
  <si>
    <t>Ethernetový switch 5x RJ45</t>
  </si>
  <si>
    <t>3.1</t>
  </si>
  <si>
    <t>Dodávka rozvaděče MaR DT1, včetně přístrojového vybavení - viz PD</t>
  </si>
  <si>
    <t>742-5.1</t>
  </si>
  <si>
    <t>Montážní práce rozvaděč MaR DT1</t>
  </si>
  <si>
    <t>5.1</t>
  </si>
  <si>
    <t>Dodávka kabelových rozvodů - sdělovací J-Y(ST)Y 2x2x0,8</t>
  </si>
  <si>
    <t>6.1</t>
  </si>
  <si>
    <t>Dodávka kabelových rozvodů - silový CYKY 3J 1,5</t>
  </si>
  <si>
    <t>7.1</t>
  </si>
  <si>
    <t>Elektroinstalační úložný materiál (vkládací lišty, kanálové žlaby, chráničky, ohebná trubka PVC,popř. kolena, tvarovky, apod.)</t>
  </si>
  <si>
    <t>8.1</t>
  </si>
  <si>
    <t>Podružný a upevňující materiál</t>
  </si>
  <si>
    <t>9.1</t>
  </si>
  <si>
    <t>Popisovací štítky</t>
  </si>
  <si>
    <t>742-10</t>
  </si>
  <si>
    <t>Elektromontážní práce MaR</t>
  </si>
  <si>
    <t>742-11</t>
  </si>
  <si>
    <t>Montáž komponentů MaR</t>
  </si>
  <si>
    <t>742-12</t>
  </si>
  <si>
    <t>Výchozí elektro revize</t>
  </si>
  <si>
    <t>742-13</t>
  </si>
  <si>
    <t>Zpracování řídícího SW pro DDC regulátor - VZT zařízení</t>
  </si>
  <si>
    <t>742-14</t>
  </si>
  <si>
    <t>Oživení regulace a provedení funkčních zkoušek</t>
  </si>
  <si>
    <t>742-15</t>
  </si>
  <si>
    <t>Integrace ModBus zařízení VZT 1.01 a 2.01</t>
  </si>
  <si>
    <t>742-16</t>
  </si>
  <si>
    <t>Zpracování vizualizace dispečinku technologie VZT</t>
  </si>
  <si>
    <t>742-16-1</t>
  </si>
  <si>
    <t>Uvedení do provozu</t>
  </si>
  <si>
    <t>742-17</t>
  </si>
  <si>
    <t>742-18</t>
  </si>
  <si>
    <t>Stravovací systém</t>
  </si>
  <si>
    <t>DZ</t>
  </si>
  <si>
    <t>UTP.1</t>
  </si>
  <si>
    <t>kabel</t>
  </si>
  <si>
    <t>SS-1</t>
  </si>
  <si>
    <t>SS-2</t>
  </si>
  <si>
    <t>SS-3</t>
  </si>
  <si>
    <t>SS-4</t>
  </si>
  <si>
    <t>SS-5</t>
  </si>
  <si>
    <t>SS-6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</si>
</sst>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4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4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32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33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34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35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36</v>
      </c>
      <c r="E29" s="44"/>
      <c r="F29" s="29" t="s">
        <v>37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38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39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40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41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42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43</v>
      </c>
      <c r="U35" s="51"/>
      <c r="V35" s="51"/>
      <c r="W35" s="51"/>
      <c r="X35" s="53" t="s">
        <v>44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45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46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47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48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47</v>
      </c>
      <c r="AI60" s="39"/>
      <c r="AJ60" s="39"/>
      <c r="AK60" s="39"/>
      <c r="AL60" s="39"/>
      <c r="AM60" s="61" t="s">
        <v>48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49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50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47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48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47</v>
      </c>
      <c r="AI75" s="39"/>
      <c r="AJ75" s="39"/>
      <c r="AK75" s="39"/>
      <c r="AL75" s="39"/>
      <c r="AM75" s="61" t="s">
        <v>48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51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2508MS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1.ZŠ kuchyň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30. 4. 2025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52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30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53</v>
      </c>
      <c r="D92" s="91"/>
      <c r="E92" s="91"/>
      <c r="F92" s="91"/>
      <c r="G92" s="91"/>
      <c r="H92" s="92"/>
      <c r="I92" s="93" t="s">
        <v>54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55</v>
      </c>
      <c r="AH92" s="91"/>
      <c r="AI92" s="91"/>
      <c r="AJ92" s="91"/>
      <c r="AK92" s="91"/>
      <c r="AL92" s="91"/>
      <c r="AM92" s="91"/>
      <c r="AN92" s="93" t="s">
        <v>56</v>
      </c>
      <c r="AO92" s="91"/>
      <c r="AP92" s="95"/>
      <c r="AQ92" s="96" t="s">
        <v>57</v>
      </c>
      <c r="AR92" s="41"/>
      <c r="AS92" s="97" t="s">
        <v>58</v>
      </c>
      <c r="AT92" s="98" t="s">
        <v>59</v>
      </c>
      <c r="AU92" s="98" t="s">
        <v>60</v>
      </c>
      <c r="AV92" s="98" t="s">
        <v>61</v>
      </c>
      <c r="AW92" s="98" t="s">
        <v>62</v>
      </c>
      <c r="AX92" s="98" t="s">
        <v>63</v>
      </c>
      <c r="AY92" s="98" t="s">
        <v>64</v>
      </c>
      <c r="AZ92" s="98" t="s">
        <v>65</v>
      </c>
      <c r="BA92" s="98" t="s">
        <v>66</v>
      </c>
      <c r="BB92" s="98" t="s">
        <v>67</v>
      </c>
      <c r="BC92" s="98" t="s">
        <v>68</v>
      </c>
      <c r="BD92" s="99" t="s">
        <v>69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70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ROUND(SUM(AG95:AG105),2)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ROUND(SUM(AS95:AS105),2)</f>
        <v>0</v>
      </c>
      <c r="AT94" s="111">
        <f>ROUND(SUM(AV94:AW94),2)</f>
        <v>0</v>
      </c>
      <c r="AU94" s="112">
        <f>ROUND(SUM(AU95:AU105),5)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ROUND(SUM(AZ95:AZ105),2)</f>
        <v>0</v>
      </c>
      <c r="BA94" s="111">
        <f>ROUND(SUM(BA95:BA105),2)</f>
        <v>0</v>
      </c>
      <c r="BB94" s="111">
        <f>ROUND(SUM(BB95:BB105),2)</f>
        <v>0</v>
      </c>
      <c r="BC94" s="111">
        <f>ROUND(SUM(BC95:BC105),2)</f>
        <v>0</v>
      </c>
      <c r="BD94" s="113">
        <f>ROUND(SUM(BD95:BD105),2)</f>
        <v>0</v>
      </c>
      <c r="BE94" s="6"/>
      <c r="BS94" s="114" t="s">
        <v>71</v>
      </c>
      <c r="BT94" s="114" t="s">
        <v>72</v>
      </c>
      <c r="BU94" s="115" t="s">
        <v>73</v>
      </c>
      <c r="BV94" s="114" t="s">
        <v>74</v>
      </c>
      <c r="BW94" s="114" t="s">
        <v>5</v>
      </c>
      <c r="BX94" s="114" t="s">
        <v>75</v>
      </c>
      <c r="CL94" s="114" t="s">
        <v>1</v>
      </c>
    </row>
    <row r="95" s="7" customFormat="1" ht="16.5" customHeight="1">
      <c r="A95" s="116" t="s">
        <v>76</v>
      </c>
      <c r="B95" s="117"/>
      <c r="C95" s="118"/>
      <c r="D95" s="119" t="s">
        <v>77</v>
      </c>
      <c r="E95" s="119"/>
      <c r="F95" s="119"/>
      <c r="G95" s="119"/>
      <c r="H95" s="119"/>
      <c r="I95" s="120"/>
      <c r="J95" s="119" t="s">
        <v>78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'00 - Vedlejší náklady'!J30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79</v>
      </c>
      <c r="AR95" s="123"/>
      <c r="AS95" s="124">
        <v>0</v>
      </c>
      <c r="AT95" s="125">
        <f>ROUND(SUM(AV95:AW95),2)</f>
        <v>0</v>
      </c>
      <c r="AU95" s="126">
        <f>'00 - Vedlejší náklady'!P119</f>
        <v>0</v>
      </c>
      <c r="AV95" s="125">
        <f>'00 - Vedlejší náklady'!J33</f>
        <v>0</v>
      </c>
      <c r="AW95" s="125">
        <f>'00 - Vedlejší náklady'!J34</f>
        <v>0</v>
      </c>
      <c r="AX95" s="125">
        <f>'00 - Vedlejší náklady'!J35</f>
        <v>0</v>
      </c>
      <c r="AY95" s="125">
        <f>'00 - Vedlejší náklady'!J36</f>
        <v>0</v>
      </c>
      <c r="AZ95" s="125">
        <f>'00 - Vedlejší náklady'!F33</f>
        <v>0</v>
      </c>
      <c r="BA95" s="125">
        <f>'00 - Vedlejší náklady'!F34</f>
        <v>0</v>
      </c>
      <c r="BB95" s="125">
        <f>'00 - Vedlejší náklady'!F35</f>
        <v>0</v>
      </c>
      <c r="BC95" s="125">
        <f>'00 - Vedlejší náklady'!F36</f>
        <v>0</v>
      </c>
      <c r="BD95" s="127">
        <f>'00 - Vedlejší náklady'!F37</f>
        <v>0</v>
      </c>
      <c r="BE95" s="7"/>
      <c r="BT95" s="128" t="s">
        <v>80</v>
      </c>
      <c r="BV95" s="128" t="s">
        <v>74</v>
      </c>
      <c r="BW95" s="128" t="s">
        <v>81</v>
      </c>
      <c r="BX95" s="128" t="s">
        <v>5</v>
      </c>
      <c r="CL95" s="128" t="s">
        <v>1</v>
      </c>
      <c r="CM95" s="128" t="s">
        <v>82</v>
      </c>
    </row>
    <row r="96" s="7" customFormat="1" ht="16.5" customHeight="1">
      <c r="A96" s="116" t="s">
        <v>76</v>
      </c>
      <c r="B96" s="117"/>
      <c r="C96" s="118"/>
      <c r="D96" s="119" t="s">
        <v>83</v>
      </c>
      <c r="E96" s="119"/>
      <c r="F96" s="119"/>
      <c r="G96" s="119"/>
      <c r="H96" s="119"/>
      <c r="I96" s="120"/>
      <c r="J96" s="119" t="s">
        <v>84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'10 - 1PP'!J30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79</v>
      </c>
      <c r="AR96" s="123"/>
      <c r="AS96" s="124">
        <v>0</v>
      </c>
      <c r="AT96" s="125">
        <f>ROUND(SUM(AV96:AW96),2)</f>
        <v>0</v>
      </c>
      <c r="AU96" s="126">
        <f>'10 - 1PP'!P137</f>
        <v>0</v>
      </c>
      <c r="AV96" s="125">
        <f>'10 - 1PP'!J33</f>
        <v>0</v>
      </c>
      <c r="AW96" s="125">
        <f>'10 - 1PP'!J34</f>
        <v>0</v>
      </c>
      <c r="AX96" s="125">
        <f>'10 - 1PP'!J35</f>
        <v>0</v>
      </c>
      <c r="AY96" s="125">
        <f>'10 - 1PP'!J36</f>
        <v>0</v>
      </c>
      <c r="AZ96" s="125">
        <f>'10 - 1PP'!F33</f>
        <v>0</v>
      </c>
      <c r="BA96" s="125">
        <f>'10 - 1PP'!F34</f>
        <v>0</v>
      </c>
      <c r="BB96" s="125">
        <f>'10 - 1PP'!F35</f>
        <v>0</v>
      </c>
      <c r="BC96" s="125">
        <f>'10 - 1PP'!F36</f>
        <v>0</v>
      </c>
      <c r="BD96" s="127">
        <f>'10 - 1PP'!F37</f>
        <v>0</v>
      </c>
      <c r="BE96" s="7"/>
      <c r="BT96" s="128" t="s">
        <v>80</v>
      </c>
      <c r="BV96" s="128" t="s">
        <v>74</v>
      </c>
      <c r="BW96" s="128" t="s">
        <v>85</v>
      </c>
      <c r="BX96" s="128" t="s">
        <v>5</v>
      </c>
      <c r="CL96" s="128" t="s">
        <v>1</v>
      </c>
      <c r="CM96" s="128" t="s">
        <v>82</v>
      </c>
    </row>
    <row r="97" s="7" customFormat="1" ht="16.5" customHeight="1">
      <c r="A97" s="116" t="s">
        <v>76</v>
      </c>
      <c r="B97" s="117"/>
      <c r="C97" s="118"/>
      <c r="D97" s="119" t="s">
        <v>86</v>
      </c>
      <c r="E97" s="119"/>
      <c r="F97" s="119"/>
      <c r="G97" s="119"/>
      <c r="H97" s="119"/>
      <c r="I97" s="120"/>
      <c r="J97" s="119" t="s">
        <v>87</v>
      </c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21">
        <f>'100 - Vzduchotechnika'!J30</f>
        <v>0</v>
      </c>
      <c r="AH97" s="120"/>
      <c r="AI97" s="120"/>
      <c r="AJ97" s="120"/>
      <c r="AK97" s="120"/>
      <c r="AL97" s="120"/>
      <c r="AM97" s="120"/>
      <c r="AN97" s="121">
        <f>SUM(AG97,AT97)</f>
        <v>0</v>
      </c>
      <c r="AO97" s="120"/>
      <c r="AP97" s="120"/>
      <c r="AQ97" s="122" t="s">
        <v>79</v>
      </c>
      <c r="AR97" s="123"/>
      <c r="AS97" s="124">
        <v>0</v>
      </c>
      <c r="AT97" s="125">
        <f>ROUND(SUM(AV97:AW97),2)</f>
        <v>0</v>
      </c>
      <c r="AU97" s="126">
        <f>'100 - Vzduchotechnika'!P125</f>
        <v>0</v>
      </c>
      <c r="AV97" s="125">
        <f>'100 - Vzduchotechnika'!J33</f>
        <v>0</v>
      </c>
      <c r="AW97" s="125">
        <f>'100 - Vzduchotechnika'!J34</f>
        <v>0</v>
      </c>
      <c r="AX97" s="125">
        <f>'100 - Vzduchotechnika'!J35</f>
        <v>0</v>
      </c>
      <c r="AY97" s="125">
        <f>'100 - Vzduchotechnika'!J36</f>
        <v>0</v>
      </c>
      <c r="AZ97" s="125">
        <f>'100 - Vzduchotechnika'!F33</f>
        <v>0</v>
      </c>
      <c r="BA97" s="125">
        <f>'100 - Vzduchotechnika'!F34</f>
        <v>0</v>
      </c>
      <c r="BB97" s="125">
        <f>'100 - Vzduchotechnika'!F35</f>
        <v>0</v>
      </c>
      <c r="BC97" s="125">
        <f>'100 - Vzduchotechnika'!F36</f>
        <v>0</v>
      </c>
      <c r="BD97" s="127">
        <f>'100 - Vzduchotechnika'!F37</f>
        <v>0</v>
      </c>
      <c r="BE97" s="7"/>
      <c r="BT97" s="128" t="s">
        <v>80</v>
      </c>
      <c r="BV97" s="128" t="s">
        <v>74</v>
      </c>
      <c r="BW97" s="128" t="s">
        <v>88</v>
      </c>
      <c r="BX97" s="128" t="s">
        <v>5</v>
      </c>
      <c r="CL97" s="128" t="s">
        <v>1</v>
      </c>
      <c r="CM97" s="128" t="s">
        <v>82</v>
      </c>
    </row>
    <row r="98" s="7" customFormat="1" ht="16.5" customHeight="1">
      <c r="A98" s="116" t="s">
        <v>76</v>
      </c>
      <c r="B98" s="117"/>
      <c r="C98" s="118"/>
      <c r="D98" s="119" t="s">
        <v>89</v>
      </c>
      <c r="E98" s="119"/>
      <c r="F98" s="119"/>
      <c r="G98" s="119"/>
      <c r="H98" s="119"/>
      <c r="I98" s="120"/>
      <c r="J98" s="119" t="s">
        <v>90</v>
      </c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21">
        <f>'20 - 1NP'!J30</f>
        <v>0</v>
      </c>
      <c r="AH98" s="120"/>
      <c r="AI98" s="120"/>
      <c r="AJ98" s="120"/>
      <c r="AK98" s="120"/>
      <c r="AL98" s="120"/>
      <c r="AM98" s="120"/>
      <c r="AN98" s="121">
        <f>SUM(AG98,AT98)</f>
        <v>0</v>
      </c>
      <c r="AO98" s="120"/>
      <c r="AP98" s="120"/>
      <c r="AQ98" s="122" t="s">
        <v>79</v>
      </c>
      <c r="AR98" s="123"/>
      <c r="AS98" s="124">
        <v>0</v>
      </c>
      <c r="AT98" s="125">
        <f>ROUND(SUM(AV98:AW98),2)</f>
        <v>0</v>
      </c>
      <c r="AU98" s="126">
        <f>'20 - 1NP'!P133</f>
        <v>0</v>
      </c>
      <c r="AV98" s="125">
        <f>'20 - 1NP'!J33</f>
        <v>0</v>
      </c>
      <c r="AW98" s="125">
        <f>'20 - 1NP'!J34</f>
        <v>0</v>
      </c>
      <c r="AX98" s="125">
        <f>'20 - 1NP'!J35</f>
        <v>0</v>
      </c>
      <c r="AY98" s="125">
        <f>'20 - 1NP'!J36</f>
        <v>0</v>
      </c>
      <c r="AZ98" s="125">
        <f>'20 - 1NP'!F33</f>
        <v>0</v>
      </c>
      <c r="BA98" s="125">
        <f>'20 - 1NP'!F34</f>
        <v>0</v>
      </c>
      <c r="BB98" s="125">
        <f>'20 - 1NP'!F35</f>
        <v>0</v>
      </c>
      <c r="BC98" s="125">
        <f>'20 - 1NP'!F36</f>
        <v>0</v>
      </c>
      <c r="BD98" s="127">
        <f>'20 - 1NP'!F37</f>
        <v>0</v>
      </c>
      <c r="BE98" s="7"/>
      <c r="BT98" s="128" t="s">
        <v>80</v>
      </c>
      <c r="BV98" s="128" t="s">
        <v>74</v>
      </c>
      <c r="BW98" s="128" t="s">
        <v>91</v>
      </c>
      <c r="BX98" s="128" t="s">
        <v>5</v>
      </c>
      <c r="CL98" s="128" t="s">
        <v>1</v>
      </c>
      <c r="CM98" s="128" t="s">
        <v>82</v>
      </c>
    </row>
    <row r="99" s="7" customFormat="1" ht="16.5" customHeight="1">
      <c r="A99" s="116" t="s">
        <v>76</v>
      </c>
      <c r="B99" s="117"/>
      <c r="C99" s="118"/>
      <c r="D99" s="119" t="s">
        <v>92</v>
      </c>
      <c r="E99" s="119"/>
      <c r="F99" s="119"/>
      <c r="G99" s="119"/>
      <c r="H99" s="119"/>
      <c r="I99" s="120"/>
      <c r="J99" s="119" t="s">
        <v>93</v>
      </c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21">
        <f>'30 - 2NP'!J30</f>
        <v>0</v>
      </c>
      <c r="AH99" s="120"/>
      <c r="AI99" s="120"/>
      <c r="AJ99" s="120"/>
      <c r="AK99" s="120"/>
      <c r="AL99" s="120"/>
      <c r="AM99" s="120"/>
      <c r="AN99" s="121">
        <f>SUM(AG99,AT99)</f>
        <v>0</v>
      </c>
      <c r="AO99" s="120"/>
      <c r="AP99" s="120"/>
      <c r="AQ99" s="122" t="s">
        <v>79</v>
      </c>
      <c r="AR99" s="123"/>
      <c r="AS99" s="124">
        <v>0</v>
      </c>
      <c r="AT99" s="125">
        <f>ROUND(SUM(AV99:AW99),2)</f>
        <v>0</v>
      </c>
      <c r="AU99" s="126">
        <f>'30 - 2NP'!P127</f>
        <v>0</v>
      </c>
      <c r="AV99" s="125">
        <f>'30 - 2NP'!J33</f>
        <v>0</v>
      </c>
      <c r="AW99" s="125">
        <f>'30 - 2NP'!J34</f>
        <v>0</v>
      </c>
      <c r="AX99" s="125">
        <f>'30 - 2NP'!J35</f>
        <v>0</v>
      </c>
      <c r="AY99" s="125">
        <f>'30 - 2NP'!J36</f>
        <v>0</v>
      </c>
      <c r="AZ99" s="125">
        <f>'30 - 2NP'!F33</f>
        <v>0</v>
      </c>
      <c r="BA99" s="125">
        <f>'30 - 2NP'!F34</f>
        <v>0</v>
      </c>
      <c r="BB99" s="125">
        <f>'30 - 2NP'!F35</f>
        <v>0</v>
      </c>
      <c r="BC99" s="125">
        <f>'30 - 2NP'!F36</f>
        <v>0</v>
      </c>
      <c r="BD99" s="127">
        <f>'30 - 2NP'!F37</f>
        <v>0</v>
      </c>
      <c r="BE99" s="7"/>
      <c r="BT99" s="128" t="s">
        <v>80</v>
      </c>
      <c r="BV99" s="128" t="s">
        <v>74</v>
      </c>
      <c r="BW99" s="128" t="s">
        <v>94</v>
      </c>
      <c r="BX99" s="128" t="s">
        <v>5</v>
      </c>
      <c r="CL99" s="128" t="s">
        <v>1</v>
      </c>
      <c r="CM99" s="128" t="s">
        <v>82</v>
      </c>
    </row>
    <row r="100" s="7" customFormat="1" ht="16.5" customHeight="1">
      <c r="A100" s="116" t="s">
        <v>76</v>
      </c>
      <c r="B100" s="117"/>
      <c r="C100" s="118"/>
      <c r="D100" s="119" t="s">
        <v>95</v>
      </c>
      <c r="E100" s="119"/>
      <c r="F100" s="119"/>
      <c r="G100" s="119"/>
      <c r="H100" s="119"/>
      <c r="I100" s="120"/>
      <c r="J100" s="119" t="s">
        <v>96</v>
      </c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21">
        <f>'40 - Výtahy'!J30</f>
        <v>0</v>
      </c>
      <c r="AH100" s="120"/>
      <c r="AI100" s="120"/>
      <c r="AJ100" s="120"/>
      <c r="AK100" s="120"/>
      <c r="AL100" s="120"/>
      <c r="AM100" s="120"/>
      <c r="AN100" s="121">
        <f>SUM(AG100,AT100)</f>
        <v>0</v>
      </c>
      <c r="AO100" s="120"/>
      <c r="AP100" s="120"/>
      <c r="AQ100" s="122" t="s">
        <v>79</v>
      </c>
      <c r="AR100" s="123"/>
      <c r="AS100" s="124">
        <v>0</v>
      </c>
      <c r="AT100" s="125">
        <f>ROUND(SUM(AV100:AW100),2)</f>
        <v>0</v>
      </c>
      <c r="AU100" s="126">
        <f>'40 - Výtahy'!P118</f>
        <v>0</v>
      </c>
      <c r="AV100" s="125">
        <f>'40 - Výtahy'!J33</f>
        <v>0</v>
      </c>
      <c r="AW100" s="125">
        <f>'40 - Výtahy'!J34</f>
        <v>0</v>
      </c>
      <c r="AX100" s="125">
        <f>'40 - Výtahy'!J35</f>
        <v>0</v>
      </c>
      <c r="AY100" s="125">
        <f>'40 - Výtahy'!J36</f>
        <v>0</v>
      </c>
      <c r="AZ100" s="125">
        <f>'40 - Výtahy'!F33</f>
        <v>0</v>
      </c>
      <c r="BA100" s="125">
        <f>'40 - Výtahy'!F34</f>
        <v>0</v>
      </c>
      <c r="BB100" s="125">
        <f>'40 - Výtahy'!F35</f>
        <v>0</v>
      </c>
      <c r="BC100" s="125">
        <f>'40 - Výtahy'!F36</f>
        <v>0</v>
      </c>
      <c r="BD100" s="127">
        <f>'40 - Výtahy'!F37</f>
        <v>0</v>
      </c>
      <c r="BE100" s="7"/>
      <c r="BT100" s="128" t="s">
        <v>80</v>
      </c>
      <c r="BV100" s="128" t="s">
        <v>74</v>
      </c>
      <c r="BW100" s="128" t="s">
        <v>97</v>
      </c>
      <c r="BX100" s="128" t="s">
        <v>5</v>
      </c>
      <c r="CL100" s="128" t="s">
        <v>1</v>
      </c>
      <c r="CM100" s="128" t="s">
        <v>82</v>
      </c>
    </row>
    <row r="101" s="7" customFormat="1" ht="16.5" customHeight="1">
      <c r="A101" s="116" t="s">
        <v>76</v>
      </c>
      <c r="B101" s="117"/>
      <c r="C101" s="118"/>
      <c r="D101" s="119" t="s">
        <v>98</v>
      </c>
      <c r="E101" s="119"/>
      <c r="F101" s="119"/>
      <c r="G101" s="119"/>
      <c r="H101" s="119"/>
      <c r="I101" s="120"/>
      <c r="J101" s="119" t="s">
        <v>99</v>
      </c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21">
        <f>'50 - Gastro'!J30</f>
        <v>0</v>
      </c>
      <c r="AH101" s="120"/>
      <c r="AI101" s="120"/>
      <c r="AJ101" s="120"/>
      <c r="AK101" s="120"/>
      <c r="AL101" s="120"/>
      <c r="AM101" s="120"/>
      <c r="AN101" s="121">
        <f>SUM(AG101,AT101)</f>
        <v>0</v>
      </c>
      <c r="AO101" s="120"/>
      <c r="AP101" s="120"/>
      <c r="AQ101" s="122" t="s">
        <v>79</v>
      </c>
      <c r="AR101" s="123"/>
      <c r="AS101" s="124">
        <v>0</v>
      </c>
      <c r="AT101" s="125">
        <f>ROUND(SUM(AV101:AW101),2)</f>
        <v>0</v>
      </c>
      <c r="AU101" s="126">
        <f>'50 - Gastro'!P118</f>
        <v>0</v>
      </c>
      <c r="AV101" s="125">
        <f>'50 - Gastro'!J33</f>
        <v>0</v>
      </c>
      <c r="AW101" s="125">
        <f>'50 - Gastro'!J34</f>
        <v>0</v>
      </c>
      <c r="AX101" s="125">
        <f>'50 - Gastro'!J35</f>
        <v>0</v>
      </c>
      <c r="AY101" s="125">
        <f>'50 - Gastro'!J36</f>
        <v>0</v>
      </c>
      <c r="AZ101" s="125">
        <f>'50 - Gastro'!F33</f>
        <v>0</v>
      </c>
      <c r="BA101" s="125">
        <f>'50 - Gastro'!F34</f>
        <v>0</v>
      </c>
      <c r="BB101" s="125">
        <f>'50 - Gastro'!F35</f>
        <v>0</v>
      </c>
      <c r="BC101" s="125">
        <f>'50 - Gastro'!F36</f>
        <v>0</v>
      </c>
      <c r="BD101" s="127">
        <f>'50 - Gastro'!F37</f>
        <v>0</v>
      </c>
      <c r="BE101" s="7"/>
      <c r="BT101" s="128" t="s">
        <v>80</v>
      </c>
      <c r="BV101" s="128" t="s">
        <v>74</v>
      </c>
      <c r="BW101" s="128" t="s">
        <v>100</v>
      </c>
      <c r="BX101" s="128" t="s">
        <v>5</v>
      </c>
      <c r="CL101" s="128" t="s">
        <v>1</v>
      </c>
      <c r="CM101" s="128" t="s">
        <v>82</v>
      </c>
    </row>
    <row r="102" s="7" customFormat="1" ht="16.5" customHeight="1">
      <c r="A102" s="116" t="s">
        <v>76</v>
      </c>
      <c r="B102" s="117"/>
      <c r="C102" s="118"/>
      <c r="D102" s="119" t="s">
        <v>101</v>
      </c>
      <c r="E102" s="119"/>
      <c r="F102" s="119"/>
      <c r="G102" s="119"/>
      <c r="H102" s="119"/>
      <c r="I102" s="120"/>
      <c r="J102" s="119" t="s">
        <v>102</v>
      </c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21">
        <f>'60 - Slaboproud'!J30</f>
        <v>0</v>
      </c>
      <c r="AH102" s="120"/>
      <c r="AI102" s="120"/>
      <c r="AJ102" s="120"/>
      <c r="AK102" s="120"/>
      <c r="AL102" s="120"/>
      <c r="AM102" s="120"/>
      <c r="AN102" s="121">
        <f>SUM(AG102,AT102)</f>
        <v>0</v>
      </c>
      <c r="AO102" s="120"/>
      <c r="AP102" s="120"/>
      <c r="AQ102" s="122" t="s">
        <v>79</v>
      </c>
      <c r="AR102" s="123"/>
      <c r="AS102" s="124">
        <v>0</v>
      </c>
      <c r="AT102" s="125">
        <f>ROUND(SUM(AV102:AW102),2)</f>
        <v>0</v>
      </c>
      <c r="AU102" s="126">
        <f>'60 - Slaboproud'!P118</f>
        <v>0</v>
      </c>
      <c r="AV102" s="125">
        <f>'60 - Slaboproud'!J33</f>
        <v>0</v>
      </c>
      <c r="AW102" s="125">
        <f>'60 - Slaboproud'!J34</f>
        <v>0</v>
      </c>
      <c r="AX102" s="125">
        <f>'60 - Slaboproud'!J35</f>
        <v>0</v>
      </c>
      <c r="AY102" s="125">
        <f>'60 - Slaboproud'!J36</f>
        <v>0</v>
      </c>
      <c r="AZ102" s="125">
        <f>'60 - Slaboproud'!F33</f>
        <v>0</v>
      </c>
      <c r="BA102" s="125">
        <f>'60 - Slaboproud'!F34</f>
        <v>0</v>
      </c>
      <c r="BB102" s="125">
        <f>'60 - Slaboproud'!F35</f>
        <v>0</v>
      </c>
      <c r="BC102" s="125">
        <f>'60 - Slaboproud'!F36</f>
        <v>0</v>
      </c>
      <c r="BD102" s="127">
        <f>'60 - Slaboproud'!F37</f>
        <v>0</v>
      </c>
      <c r="BE102" s="7"/>
      <c r="BT102" s="128" t="s">
        <v>80</v>
      </c>
      <c r="BV102" s="128" t="s">
        <v>74</v>
      </c>
      <c r="BW102" s="128" t="s">
        <v>103</v>
      </c>
      <c r="BX102" s="128" t="s">
        <v>5</v>
      </c>
      <c r="CL102" s="128" t="s">
        <v>1</v>
      </c>
      <c r="CM102" s="128" t="s">
        <v>82</v>
      </c>
    </row>
    <row r="103" s="7" customFormat="1" ht="16.5" customHeight="1">
      <c r="A103" s="116" t="s">
        <v>76</v>
      </c>
      <c r="B103" s="117"/>
      <c r="C103" s="118"/>
      <c r="D103" s="119" t="s">
        <v>104</v>
      </c>
      <c r="E103" s="119"/>
      <c r="F103" s="119"/>
      <c r="G103" s="119"/>
      <c r="H103" s="119"/>
      <c r="I103" s="120"/>
      <c r="J103" s="119" t="s">
        <v>105</v>
      </c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21">
        <f>'70 - ZTI+plyn+ÚT'!J30</f>
        <v>0</v>
      </c>
      <c r="AH103" s="120"/>
      <c r="AI103" s="120"/>
      <c r="AJ103" s="120"/>
      <c r="AK103" s="120"/>
      <c r="AL103" s="120"/>
      <c r="AM103" s="120"/>
      <c r="AN103" s="121">
        <f>SUM(AG103,AT103)</f>
        <v>0</v>
      </c>
      <c r="AO103" s="120"/>
      <c r="AP103" s="120"/>
      <c r="AQ103" s="122" t="s">
        <v>79</v>
      </c>
      <c r="AR103" s="123"/>
      <c r="AS103" s="124">
        <v>0</v>
      </c>
      <c r="AT103" s="125">
        <f>ROUND(SUM(AV103:AW103),2)</f>
        <v>0</v>
      </c>
      <c r="AU103" s="126">
        <f>'70 - ZTI+plyn+ÚT'!P135</f>
        <v>0</v>
      </c>
      <c r="AV103" s="125">
        <f>'70 - ZTI+plyn+ÚT'!J33</f>
        <v>0</v>
      </c>
      <c r="AW103" s="125">
        <f>'70 - ZTI+plyn+ÚT'!J34</f>
        <v>0</v>
      </c>
      <c r="AX103" s="125">
        <f>'70 - ZTI+plyn+ÚT'!J35</f>
        <v>0</v>
      </c>
      <c r="AY103" s="125">
        <f>'70 - ZTI+plyn+ÚT'!J36</f>
        <v>0</v>
      </c>
      <c r="AZ103" s="125">
        <f>'70 - ZTI+plyn+ÚT'!F33</f>
        <v>0</v>
      </c>
      <c r="BA103" s="125">
        <f>'70 - ZTI+plyn+ÚT'!F34</f>
        <v>0</v>
      </c>
      <c r="BB103" s="125">
        <f>'70 - ZTI+plyn+ÚT'!F35</f>
        <v>0</v>
      </c>
      <c r="BC103" s="125">
        <f>'70 - ZTI+plyn+ÚT'!F36</f>
        <v>0</v>
      </c>
      <c r="BD103" s="127">
        <f>'70 - ZTI+plyn+ÚT'!F37</f>
        <v>0</v>
      </c>
      <c r="BE103" s="7"/>
      <c r="BT103" s="128" t="s">
        <v>80</v>
      </c>
      <c r="BV103" s="128" t="s">
        <v>74</v>
      </c>
      <c r="BW103" s="128" t="s">
        <v>106</v>
      </c>
      <c r="BX103" s="128" t="s">
        <v>5</v>
      </c>
      <c r="CL103" s="128" t="s">
        <v>1</v>
      </c>
      <c r="CM103" s="128" t="s">
        <v>82</v>
      </c>
    </row>
    <row r="104" s="7" customFormat="1" ht="16.5" customHeight="1">
      <c r="A104" s="116" t="s">
        <v>76</v>
      </c>
      <c r="B104" s="117"/>
      <c r="C104" s="118"/>
      <c r="D104" s="119" t="s">
        <v>107</v>
      </c>
      <c r="E104" s="119"/>
      <c r="F104" s="119"/>
      <c r="G104" s="119"/>
      <c r="H104" s="119"/>
      <c r="I104" s="120"/>
      <c r="J104" s="119" t="s">
        <v>108</v>
      </c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21">
        <f>'80 - Silnoproud'!J30</f>
        <v>0</v>
      </c>
      <c r="AH104" s="120"/>
      <c r="AI104" s="120"/>
      <c r="AJ104" s="120"/>
      <c r="AK104" s="120"/>
      <c r="AL104" s="120"/>
      <c r="AM104" s="120"/>
      <c r="AN104" s="121">
        <f>SUM(AG104,AT104)</f>
        <v>0</v>
      </c>
      <c r="AO104" s="120"/>
      <c r="AP104" s="120"/>
      <c r="AQ104" s="122" t="s">
        <v>79</v>
      </c>
      <c r="AR104" s="123"/>
      <c r="AS104" s="124">
        <v>0</v>
      </c>
      <c r="AT104" s="125">
        <f>ROUND(SUM(AV104:AW104),2)</f>
        <v>0</v>
      </c>
      <c r="AU104" s="126">
        <f>'80 - Silnoproud'!P118</f>
        <v>0</v>
      </c>
      <c r="AV104" s="125">
        <f>'80 - Silnoproud'!J33</f>
        <v>0</v>
      </c>
      <c r="AW104" s="125">
        <f>'80 - Silnoproud'!J34</f>
        <v>0</v>
      </c>
      <c r="AX104" s="125">
        <f>'80 - Silnoproud'!J35</f>
        <v>0</v>
      </c>
      <c r="AY104" s="125">
        <f>'80 - Silnoproud'!J36</f>
        <v>0</v>
      </c>
      <c r="AZ104" s="125">
        <f>'80 - Silnoproud'!F33</f>
        <v>0</v>
      </c>
      <c r="BA104" s="125">
        <f>'80 - Silnoproud'!F34</f>
        <v>0</v>
      </c>
      <c r="BB104" s="125">
        <f>'80 - Silnoproud'!F35</f>
        <v>0</v>
      </c>
      <c r="BC104" s="125">
        <f>'80 - Silnoproud'!F36</f>
        <v>0</v>
      </c>
      <c r="BD104" s="127">
        <f>'80 - Silnoproud'!F37</f>
        <v>0</v>
      </c>
      <c r="BE104" s="7"/>
      <c r="BT104" s="128" t="s">
        <v>80</v>
      </c>
      <c r="BV104" s="128" t="s">
        <v>74</v>
      </c>
      <c r="BW104" s="128" t="s">
        <v>109</v>
      </c>
      <c r="BX104" s="128" t="s">
        <v>5</v>
      </c>
      <c r="CL104" s="128" t="s">
        <v>1</v>
      </c>
      <c r="CM104" s="128" t="s">
        <v>82</v>
      </c>
    </row>
    <row r="105" s="7" customFormat="1" ht="16.5" customHeight="1">
      <c r="A105" s="116" t="s">
        <v>76</v>
      </c>
      <c r="B105" s="117"/>
      <c r="C105" s="118"/>
      <c r="D105" s="119" t="s">
        <v>110</v>
      </c>
      <c r="E105" s="119"/>
      <c r="F105" s="119"/>
      <c r="G105" s="119"/>
      <c r="H105" s="119"/>
      <c r="I105" s="120"/>
      <c r="J105" s="119" t="s">
        <v>111</v>
      </c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21">
        <f>'90 - Slaboproudé rozvody'!J30</f>
        <v>0</v>
      </c>
      <c r="AH105" s="120"/>
      <c r="AI105" s="120"/>
      <c r="AJ105" s="120"/>
      <c r="AK105" s="120"/>
      <c r="AL105" s="120"/>
      <c r="AM105" s="120"/>
      <c r="AN105" s="121">
        <f>SUM(AG105,AT105)</f>
        <v>0</v>
      </c>
      <c r="AO105" s="120"/>
      <c r="AP105" s="120"/>
      <c r="AQ105" s="122" t="s">
        <v>79</v>
      </c>
      <c r="AR105" s="123"/>
      <c r="AS105" s="129">
        <v>0</v>
      </c>
      <c r="AT105" s="130">
        <f>ROUND(SUM(AV105:AW105),2)</f>
        <v>0</v>
      </c>
      <c r="AU105" s="131">
        <f>'90 - Slaboproudé rozvody'!P120</f>
        <v>0</v>
      </c>
      <c r="AV105" s="130">
        <f>'90 - Slaboproudé rozvody'!J33</f>
        <v>0</v>
      </c>
      <c r="AW105" s="130">
        <f>'90 - Slaboproudé rozvody'!J34</f>
        <v>0</v>
      </c>
      <c r="AX105" s="130">
        <f>'90 - Slaboproudé rozvody'!J35</f>
        <v>0</v>
      </c>
      <c r="AY105" s="130">
        <f>'90 - Slaboproudé rozvody'!J36</f>
        <v>0</v>
      </c>
      <c r="AZ105" s="130">
        <f>'90 - Slaboproudé rozvody'!F33</f>
        <v>0</v>
      </c>
      <c r="BA105" s="130">
        <f>'90 - Slaboproudé rozvody'!F34</f>
        <v>0</v>
      </c>
      <c r="BB105" s="130">
        <f>'90 - Slaboproudé rozvody'!F35</f>
        <v>0</v>
      </c>
      <c r="BC105" s="130">
        <f>'90 - Slaboproudé rozvody'!F36</f>
        <v>0</v>
      </c>
      <c r="BD105" s="132">
        <f>'90 - Slaboproudé rozvody'!F37</f>
        <v>0</v>
      </c>
      <c r="BE105" s="7"/>
      <c r="BT105" s="128" t="s">
        <v>80</v>
      </c>
      <c r="BV105" s="128" t="s">
        <v>74</v>
      </c>
      <c r="BW105" s="128" t="s">
        <v>112</v>
      </c>
      <c r="BX105" s="128" t="s">
        <v>5</v>
      </c>
      <c r="CL105" s="128" t="s">
        <v>1</v>
      </c>
      <c r="CM105" s="128" t="s">
        <v>82</v>
      </c>
    </row>
    <row r="106" s="2" customFormat="1" ht="30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41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="2" customFormat="1" ht="6.96" customHeight="1">
      <c r="A107" s="35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41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</sheetData>
  <sheetProtection sheet="1" formatColumns="0" formatRows="0" objects="1" scenarios="1" spinCount="100000" saltValue="h6V0vhkWphjto6FCmiphHicKaOlSh0yqOf58Axkui6zYr+ysT0DTBUO6+sHybD5NNaE+xTwYzKzWJvwiuOzHRg==" hashValue="iFhEGc37nMJnikqr4/XS1yv28Dj6/yrouQaYJENsSyaEMRCmqOX2H7flZV3lODwkloXOFvJ2Fr/8zo2IoDO/3g==" algorithmName="SHA-512" password="CC35"/>
  <mergeCells count="82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D105:H105"/>
    <mergeCell ref="J105:AF10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94:AP94"/>
  </mergeCells>
  <hyperlinks>
    <hyperlink ref="A95" location="'00 - Vedlejší náklady'!C2" display="/"/>
    <hyperlink ref="A96" location="'10 - 1PP'!C2" display="/"/>
    <hyperlink ref="A97" location="'100 - Vzduchotechnika'!C2" display="/"/>
    <hyperlink ref="A98" location="'20 - 1NP'!C2" display="/"/>
    <hyperlink ref="A99" location="'30 - 2NP'!C2" display="/"/>
    <hyperlink ref="A100" location="'40 - Výtahy'!C2" display="/"/>
    <hyperlink ref="A101" location="'50 - Gastro'!C2" display="/"/>
    <hyperlink ref="A102" location="'60 - Slaboproud'!C2" display="/"/>
    <hyperlink ref="A103" location="'70 - ZTI+plyn+ÚT'!C2" display="/"/>
    <hyperlink ref="A104" location="'80 - Silnoproud'!C2" display="/"/>
    <hyperlink ref="A105" location="'90 - Slaboproudé rozvo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106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82</v>
      </c>
    </row>
    <row r="4" s="1" customFormat="1" ht="24.96" customHeight="1">
      <c r="B4" s="17"/>
      <c r="D4" s="135" t="s">
        <v>113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1.ZŠ kuchyň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114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1542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30. 4. 2025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30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31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32</v>
      </c>
      <c r="E30" s="35"/>
      <c r="F30" s="35"/>
      <c r="G30" s="35"/>
      <c r="H30" s="35"/>
      <c r="I30" s="35"/>
      <c r="J30" s="148">
        <f>ROUND(J135,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34</v>
      </c>
      <c r="G32" s="35"/>
      <c r="H32" s="35"/>
      <c r="I32" s="149" t="s">
        <v>33</v>
      </c>
      <c r="J32" s="149" t="s">
        <v>35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36</v>
      </c>
      <c r="E33" s="137" t="s">
        <v>37</v>
      </c>
      <c r="F33" s="151">
        <f>ROUND((SUM(BE135:BE304)),  2)</f>
        <v>0</v>
      </c>
      <c r="G33" s="35"/>
      <c r="H33" s="35"/>
      <c r="I33" s="152">
        <v>0.20999999999999999</v>
      </c>
      <c r="J33" s="151">
        <f>ROUND(((SUM(BE135:BE304))*I33),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38</v>
      </c>
      <c r="F34" s="151">
        <f>ROUND((SUM(BF135:BF304)),  2)</f>
        <v>0</v>
      </c>
      <c r="G34" s="35"/>
      <c r="H34" s="35"/>
      <c r="I34" s="152">
        <v>0.12</v>
      </c>
      <c r="J34" s="151">
        <f>ROUND(((SUM(BF135:BF304))*I34),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39</v>
      </c>
      <c r="F35" s="151">
        <f>ROUND((SUM(BG135:BG304)),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40</v>
      </c>
      <c r="F36" s="151">
        <f>ROUND((SUM(BH135:BH304)),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41</v>
      </c>
      <c r="F37" s="151">
        <f>ROUND((SUM(BI135:BI304)),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42</v>
      </c>
      <c r="E39" s="155"/>
      <c r="F39" s="155"/>
      <c r="G39" s="156" t="s">
        <v>43</v>
      </c>
      <c r="H39" s="157" t="s">
        <v>44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45</v>
      </c>
      <c r="E50" s="161"/>
      <c r="F50" s="161"/>
      <c r="G50" s="160" t="s">
        <v>46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47</v>
      </c>
      <c r="E61" s="163"/>
      <c r="F61" s="164" t="s">
        <v>48</v>
      </c>
      <c r="G61" s="162" t="s">
        <v>47</v>
      </c>
      <c r="H61" s="163"/>
      <c r="I61" s="163"/>
      <c r="J61" s="165" t="s">
        <v>48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49</v>
      </c>
      <c r="E65" s="166"/>
      <c r="F65" s="166"/>
      <c r="G65" s="160" t="s">
        <v>50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47</v>
      </c>
      <c r="E76" s="163"/>
      <c r="F76" s="164" t="s">
        <v>48</v>
      </c>
      <c r="G76" s="162" t="s">
        <v>47</v>
      </c>
      <c r="H76" s="163"/>
      <c r="I76" s="163"/>
      <c r="J76" s="165" t="s">
        <v>48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1.ZŠ kuchyň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114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70 - ZTI+plyn+ÚT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30. 4. 2025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117</v>
      </c>
      <c r="D94" s="173"/>
      <c r="E94" s="173"/>
      <c r="F94" s="173"/>
      <c r="G94" s="173"/>
      <c r="H94" s="173"/>
      <c r="I94" s="173"/>
      <c r="J94" s="174" t="s">
        <v>118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119</v>
      </c>
      <c r="D96" s="37"/>
      <c r="E96" s="37"/>
      <c r="F96" s="37"/>
      <c r="G96" s="37"/>
      <c r="H96" s="37"/>
      <c r="I96" s="37"/>
      <c r="J96" s="107">
        <f>J135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120</v>
      </c>
    </row>
    <row r="97" s="9" customFormat="1" ht="24.96" customHeight="1">
      <c r="A97" s="9"/>
      <c r="B97" s="176"/>
      <c r="C97" s="177"/>
      <c r="D97" s="178" t="s">
        <v>158</v>
      </c>
      <c r="E97" s="179"/>
      <c r="F97" s="179"/>
      <c r="G97" s="179"/>
      <c r="H97" s="179"/>
      <c r="I97" s="179"/>
      <c r="J97" s="180">
        <f>J136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159</v>
      </c>
      <c r="E98" s="185"/>
      <c r="F98" s="185"/>
      <c r="G98" s="185"/>
      <c r="H98" s="185"/>
      <c r="I98" s="185"/>
      <c r="J98" s="186">
        <f>J137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160</v>
      </c>
      <c r="E99" s="185"/>
      <c r="F99" s="185"/>
      <c r="G99" s="185"/>
      <c r="H99" s="185"/>
      <c r="I99" s="185"/>
      <c r="J99" s="186">
        <f>J145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163</v>
      </c>
      <c r="E100" s="185"/>
      <c r="F100" s="185"/>
      <c r="G100" s="185"/>
      <c r="H100" s="185"/>
      <c r="I100" s="185"/>
      <c r="J100" s="186">
        <f>J147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164</v>
      </c>
      <c r="E101" s="185"/>
      <c r="F101" s="185"/>
      <c r="G101" s="185"/>
      <c r="H101" s="185"/>
      <c r="I101" s="185"/>
      <c r="J101" s="186">
        <f>J149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165</v>
      </c>
      <c r="E102" s="185"/>
      <c r="F102" s="185"/>
      <c r="G102" s="185"/>
      <c r="H102" s="185"/>
      <c r="I102" s="185"/>
      <c r="J102" s="186">
        <f>J156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166</v>
      </c>
      <c r="E103" s="185"/>
      <c r="F103" s="185"/>
      <c r="G103" s="185"/>
      <c r="H103" s="185"/>
      <c r="I103" s="185"/>
      <c r="J103" s="186">
        <f>J164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2"/>
      <c r="C104" s="183"/>
      <c r="D104" s="184" t="s">
        <v>167</v>
      </c>
      <c r="E104" s="185"/>
      <c r="F104" s="185"/>
      <c r="G104" s="185"/>
      <c r="H104" s="185"/>
      <c r="I104" s="185"/>
      <c r="J104" s="186">
        <f>J169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6"/>
      <c r="C105" s="177"/>
      <c r="D105" s="178" t="s">
        <v>168</v>
      </c>
      <c r="E105" s="179"/>
      <c r="F105" s="179"/>
      <c r="G105" s="179"/>
      <c r="H105" s="179"/>
      <c r="I105" s="179"/>
      <c r="J105" s="180">
        <f>J171</f>
        <v>0</v>
      </c>
      <c r="K105" s="177"/>
      <c r="L105" s="18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2"/>
      <c r="C106" s="183"/>
      <c r="D106" s="184" t="s">
        <v>1154</v>
      </c>
      <c r="E106" s="185"/>
      <c r="F106" s="185"/>
      <c r="G106" s="185"/>
      <c r="H106" s="185"/>
      <c r="I106" s="185"/>
      <c r="J106" s="186">
        <f>J172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2"/>
      <c r="C107" s="183"/>
      <c r="D107" s="184" t="s">
        <v>1543</v>
      </c>
      <c r="E107" s="185"/>
      <c r="F107" s="185"/>
      <c r="G107" s="185"/>
      <c r="H107" s="185"/>
      <c r="I107" s="185"/>
      <c r="J107" s="186">
        <f>J196</f>
        <v>0</v>
      </c>
      <c r="K107" s="183"/>
      <c r="L107" s="18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2"/>
      <c r="C108" s="183"/>
      <c r="D108" s="184" t="s">
        <v>1544</v>
      </c>
      <c r="E108" s="185"/>
      <c r="F108" s="185"/>
      <c r="G108" s="185"/>
      <c r="H108" s="185"/>
      <c r="I108" s="185"/>
      <c r="J108" s="186">
        <f>J218</f>
        <v>0</v>
      </c>
      <c r="K108" s="183"/>
      <c r="L108" s="18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2"/>
      <c r="C109" s="183"/>
      <c r="D109" s="184" t="s">
        <v>171</v>
      </c>
      <c r="E109" s="185"/>
      <c r="F109" s="185"/>
      <c r="G109" s="185"/>
      <c r="H109" s="185"/>
      <c r="I109" s="185"/>
      <c r="J109" s="186">
        <f>J231</f>
        <v>0</v>
      </c>
      <c r="K109" s="183"/>
      <c r="L109" s="18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2"/>
      <c r="C110" s="183"/>
      <c r="D110" s="184" t="s">
        <v>1545</v>
      </c>
      <c r="E110" s="185"/>
      <c r="F110" s="185"/>
      <c r="G110" s="185"/>
      <c r="H110" s="185"/>
      <c r="I110" s="185"/>
      <c r="J110" s="186">
        <f>J247</f>
        <v>0</v>
      </c>
      <c r="K110" s="183"/>
      <c r="L110" s="18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2"/>
      <c r="C111" s="183"/>
      <c r="D111" s="184" t="s">
        <v>1546</v>
      </c>
      <c r="E111" s="185"/>
      <c r="F111" s="185"/>
      <c r="G111" s="185"/>
      <c r="H111" s="185"/>
      <c r="I111" s="185"/>
      <c r="J111" s="186">
        <f>J250</f>
        <v>0</v>
      </c>
      <c r="K111" s="183"/>
      <c r="L111" s="18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2"/>
      <c r="C112" s="183"/>
      <c r="D112" s="184" t="s">
        <v>1547</v>
      </c>
      <c r="E112" s="185"/>
      <c r="F112" s="185"/>
      <c r="G112" s="185"/>
      <c r="H112" s="185"/>
      <c r="I112" s="185"/>
      <c r="J112" s="186">
        <f>J265</f>
        <v>0</v>
      </c>
      <c r="K112" s="183"/>
      <c r="L112" s="18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2"/>
      <c r="C113" s="183"/>
      <c r="D113" s="184" t="s">
        <v>1548</v>
      </c>
      <c r="E113" s="185"/>
      <c r="F113" s="185"/>
      <c r="G113" s="185"/>
      <c r="H113" s="185"/>
      <c r="I113" s="185"/>
      <c r="J113" s="186">
        <f>J285</f>
        <v>0</v>
      </c>
      <c r="K113" s="183"/>
      <c r="L113" s="18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2"/>
      <c r="C114" s="183"/>
      <c r="D114" s="184" t="s">
        <v>177</v>
      </c>
      <c r="E114" s="185"/>
      <c r="F114" s="185"/>
      <c r="G114" s="185"/>
      <c r="H114" s="185"/>
      <c r="I114" s="185"/>
      <c r="J114" s="186">
        <f>J295</f>
        <v>0</v>
      </c>
      <c r="K114" s="183"/>
      <c r="L114" s="18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9" customFormat="1" ht="24.96" customHeight="1">
      <c r="A115" s="9"/>
      <c r="B115" s="176"/>
      <c r="C115" s="177"/>
      <c r="D115" s="178" t="s">
        <v>121</v>
      </c>
      <c r="E115" s="179"/>
      <c r="F115" s="179"/>
      <c r="G115" s="179"/>
      <c r="H115" s="179"/>
      <c r="I115" s="179"/>
      <c r="J115" s="180">
        <f>J299</f>
        <v>0</v>
      </c>
      <c r="K115" s="177"/>
      <c r="L115" s="181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2" customFormat="1" ht="21.84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63"/>
      <c r="C117" s="64"/>
      <c r="D117" s="64"/>
      <c r="E117" s="64"/>
      <c r="F117" s="64"/>
      <c r="G117" s="64"/>
      <c r="H117" s="64"/>
      <c r="I117" s="64"/>
      <c r="J117" s="64"/>
      <c r="K117" s="64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21" s="2" customFormat="1" ht="6.96" customHeight="1">
      <c r="A121" s="35"/>
      <c r="B121" s="65"/>
      <c r="C121" s="66"/>
      <c r="D121" s="66"/>
      <c r="E121" s="66"/>
      <c r="F121" s="66"/>
      <c r="G121" s="66"/>
      <c r="H121" s="66"/>
      <c r="I121" s="66"/>
      <c r="J121" s="66"/>
      <c r="K121" s="66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24.96" customHeight="1">
      <c r="A122" s="35"/>
      <c r="B122" s="36"/>
      <c r="C122" s="20" t="s">
        <v>124</v>
      </c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16</v>
      </c>
      <c r="D124" s="37"/>
      <c r="E124" s="37"/>
      <c r="F124" s="37"/>
      <c r="G124" s="37"/>
      <c r="H124" s="37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6.5" customHeight="1">
      <c r="A125" s="35"/>
      <c r="B125" s="36"/>
      <c r="C125" s="37"/>
      <c r="D125" s="37"/>
      <c r="E125" s="171" t="str">
        <f>E7</f>
        <v>1.ZŠ kuchyň</v>
      </c>
      <c r="F125" s="29"/>
      <c r="G125" s="29"/>
      <c r="H125" s="29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2" customHeight="1">
      <c r="A126" s="35"/>
      <c r="B126" s="36"/>
      <c r="C126" s="29" t="s">
        <v>114</v>
      </c>
      <c r="D126" s="37"/>
      <c r="E126" s="37"/>
      <c r="F126" s="37"/>
      <c r="G126" s="37"/>
      <c r="H126" s="37"/>
      <c r="I126" s="37"/>
      <c r="J126" s="37"/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6.5" customHeight="1">
      <c r="A127" s="35"/>
      <c r="B127" s="36"/>
      <c r="C127" s="37"/>
      <c r="D127" s="37"/>
      <c r="E127" s="73" t="str">
        <f>E9</f>
        <v>70 - ZTI+plyn+ÚT</v>
      </c>
      <c r="F127" s="37"/>
      <c r="G127" s="37"/>
      <c r="H127" s="37"/>
      <c r="I127" s="37"/>
      <c r="J127" s="37"/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6.96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2" customHeight="1">
      <c r="A129" s="35"/>
      <c r="B129" s="36"/>
      <c r="C129" s="29" t="s">
        <v>20</v>
      </c>
      <c r="D129" s="37"/>
      <c r="E129" s="37"/>
      <c r="F129" s="24" t="str">
        <f>F12</f>
        <v xml:space="preserve"> </v>
      </c>
      <c r="G129" s="37"/>
      <c r="H129" s="37"/>
      <c r="I129" s="29" t="s">
        <v>22</v>
      </c>
      <c r="J129" s="76" t="str">
        <f>IF(J12="","",J12)</f>
        <v>30. 4. 2025</v>
      </c>
      <c r="K129" s="37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6.96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60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5.15" customHeight="1">
      <c r="A131" s="35"/>
      <c r="B131" s="36"/>
      <c r="C131" s="29" t="s">
        <v>24</v>
      </c>
      <c r="D131" s="37"/>
      <c r="E131" s="37"/>
      <c r="F131" s="24" t="str">
        <f>E15</f>
        <v xml:space="preserve"> </v>
      </c>
      <c r="G131" s="37"/>
      <c r="H131" s="37"/>
      <c r="I131" s="29" t="s">
        <v>29</v>
      </c>
      <c r="J131" s="33" t="str">
        <f>E21</f>
        <v xml:space="preserve"> </v>
      </c>
      <c r="K131" s="37"/>
      <c r="L131" s="60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15.15" customHeight="1">
      <c r="A132" s="35"/>
      <c r="B132" s="36"/>
      <c r="C132" s="29" t="s">
        <v>27</v>
      </c>
      <c r="D132" s="37"/>
      <c r="E132" s="37"/>
      <c r="F132" s="24" t="str">
        <f>IF(E18="","",E18)</f>
        <v>Vyplň údaj</v>
      </c>
      <c r="G132" s="37"/>
      <c r="H132" s="37"/>
      <c r="I132" s="29" t="s">
        <v>30</v>
      </c>
      <c r="J132" s="33" t="str">
        <f>E24</f>
        <v xml:space="preserve"> </v>
      </c>
      <c r="K132" s="37"/>
      <c r="L132" s="60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10.32" customHeight="1">
      <c r="A133" s="35"/>
      <c r="B133" s="36"/>
      <c r="C133" s="37"/>
      <c r="D133" s="37"/>
      <c r="E133" s="37"/>
      <c r="F133" s="37"/>
      <c r="G133" s="37"/>
      <c r="H133" s="37"/>
      <c r="I133" s="37"/>
      <c r="J133" s="37"/>
      <c r="K133" s="37"/>
      <c r="L133" s="60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11" customFormat="1" ht="29.28" customHeight="1">
      <c r="A134" s="188"/>
      <c r="B134" s="189"/>
      <c r="C134" s="190" t="s">
        <v>125</v>
      </c>
      <c r="D134" s="191" t="s">
        <v>57</v>
      </c>
      <c r="E134" s="191" t="s">
        <v>53</v>
      </c>
      <c r="F134" s="191" t="s">
        <v>54</v>
      </c>
      <c r="G134" s="191" t="s">
        <v>126</v>
      </c>
      <c r="H134" s="191" t="s">
        <v>127</v>
      </c>
      <c r="I134" s="191" t="s">
        <v>128</v>
      </c>
      <c r="J134" s="192" t="s">
        <v>118</v>
      </c>
      <c r="K134" s="193" t="s">
        <v>129</v>
      </c>
      <c r="L134" s="194"/>
      <c r="M134" s="97" t="s">
        <v>1</v>
      </c>
      <c r="N134" s="98" t="s">
        <v>36</v>
      </c>
      <c r="O134" s="98" t="s">
        <v>130</v>
      </c>
      <c r="P134" s="98" t="s">
        <v>131</v>
      </c>
      <c r="Q134" s="98" t="s">
        <v>132</v>
      </c>
      <c r="R134" s="98" t="s">
        <v>133</v>
      </c>
      <c r="S134" s="98" t="s">
        <v>134</v>
      </c>
      <c r="T134" s="99" t="s">
        <v>135</v>
      </c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</row>
    <row r="135" s="2" customFormat="1" ht="22.8" customHeight="1">
      <c r="A135" s="35"/>
      <c r="B135" s="36"/>
      <c r="C135" s="104" t="s">
        <v>136</v>
      </c>
      <c r="D135" s="37"/>
      <c r="E135" s="37"/>
      <c r="F135" s="37"/>
      <c r="G135" s="37"/>
      <c r="H135" s="37"/>
      <c r="I135" s="37"/>
      <c r="J135" s="195">
        <f>BK135</f>
        <v>0</v>
      </c>
      <c r="K135" s="37"/>
      <c r="L135" s="41"/>
      <c r="M135" s="100"/>
      <c r="N135" s="196"/>
      <c r="O135" s="101"/>
      <c r="P135" s="197">
        <f>P136+P171+P299</f>
        <v>0</v>
      </c>
      <c r="Q135" s="101"/>
      <c r="R135" s="197">
        <f>R136+R171+R299</f>
        <v>0</v>
      </c>
      <c r="S135" s="101"/>
      <c r="T135" s="198">
        <f>T136+T171+T299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71</v>
      </c>
      <c r="AU135" s="14" t="s">
        <v>120</v>
      </c>
      <c r="BK135" s="199">
        <f>BK136+BK171+BK299</f>
        <v>0</v>
      </c>
    </row>
    <row r="136" s="12" customFormat="1" ht="25.92" customHeight="1">
      <c r="A136" s="12"/>
      <c r="B136" s="200"/>
      <c r="C136" s="201"/>
      <c r="D136" s="202" t="s">
        <v>71</v>
      </c>
      <c r="E136" s="203" t="s">
        <v>179</v>
      </c>
      <c r="F136" s="203" t="s">
        <v>180</v>
      </c>
      <c r="G136" s="201"/>
      <c r="H136" s="201"/>
      <c r="I136" s="204"/>
      <c r="J136" s="205">
        <f>BK136</f>
        <v>0</v>
      </c>
      <c r="K136" s="201"/>
      <c r="L136" s="206"/>
      <c r="M136" s="207"/>
      <c r="N136" s="208"/>
      <c r="O136" s="208"/>
      <c r="P136" s="209">
        <f>P137+P145+P147+P149+P156+P164+P169</f>
        <v>0</v>
      </c>
      <c r="Q136" s="208"/>
      <c r="R136" s="209">
        <f>R137+R145+R147+R149+R156+R164+R169</f>
        <v>0</v>
      </c>
      <c r="S136" s="208"/>
      <c r="T136" s="210">
        <f>T137+T145+T147+T149+T156+T164+T169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1" t="s">
        <v>80</v>
      </c>
      <c r="AT136" s="212" t="s">
        <v>71</v>
      </c>
      <c r="AU136" s="212" t="s">
        <v>72</v>
      </c>
      <c r="AY136" s="211" t="s">
        <v>140</v>
      </c>
      <c r="BK136" s="213">
        <f>BK137+BK145+BK147+BK149+BK156+BK164+BK169</f>
        <v>0</v>
      </c>
    </row>
    <row r="137" s="12" customFormat="1" ht="22.8" customHeight="1">
      <c r="A137" s="12"/>
      <c r="B137" s="200"/>
      <c r="C137" s="201"/>
      <c r="D137" s="202" t="s">
        <v>71</v>
      </c>
      <c r="E137" s="228" t="s">
        <v>80</v>
      </c>
      <c r="F137" s="228" t="s">
        <v>181</v>
      </c>
      <c r="G137" s="201"/>
      <c r="H137" s="201"/>
      <c r="I137" s="204"/>
      <c r="J137" s="229">
        <f>BK137</f>
        <v>0</v>
      </c>
      <c r="K137" s="201"/>
      <c r="L137" s="206"/>
      <c r="M137" s="207"/>
      <c r="N137" s="208"/>
      <c r="O137" s="208"/>
      <c r="P137" s="209">
        <f>SUM(P138:P144)</f>
        <v>0</v>
      </c>
      <c r="Q137" s="208"/>
      <c r="R137" s="209">
        <f>SUM(R138:R144)</f>
        <v>0</v>
      </c>
      <c r="S137" s="208"/>
      <c r="T137" s="210">
        <f>SUM(T138:T144)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1" t="s">
        <v>80</v>
      </c>
      <c r="AT137" s="212" t="s">
        <v>71</v>
      </c>
      <c r="AU137" s="212" t="s">
        <v>80</v>
      </c>
      <c r="AY137" s="211" t="s">
        <v>140</v>
      </c>
      <c r="BK137" s="213">
        <f>SUM(BK138:BK144)</f>
        <v>0</v>
      </c>
    </row>
    <row r="138" s="2" customFormat="1" ht="33" customHeight="1">
      <c r="A138" s="35"/>
      <c r="B138" s="36"/>
      <c r="C138" s="214" t="s">
        <v>80</v>
      </c>
      <c r="D138" s="214" t="s">
        <v>141</v>
      </c>
      <c r="E138" s="215" t="s">
        <v>1549</v>
      </c>
      <c r="F138" s="216" t="s">
        <v>1550</v>
      </c>
      <c r="G138" s="217" t="s">
        <v>184</v>
      </c>
      <c r="H138" s="218">
        <v>59.5</v>
      </c>
      <c r="I138" s="219"/>
      <c r="J138" s="220">
        <f>ROUND(I138*H138,2)</f>
        <v>0</v>
      </c>
      <c r="K138" s="221"/>
      <c r="L138" s="41"/>
      <c r="M138" s="222" t="s">
        <v>1</v>
      </c>
      <c r="N138" s="223" t="s">
        <v>37</v>
      </c>
      <c r="O138" s="88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6" t="s">
        <v>139</v>
      </c>
      <c r="AT138" s="226" t="s">
        <v>141</v>
      </c>
      <c r="AU138" s="226" t="s">
        <v>82</v>
      </c>
      <c r="AY138" s="14" t="s">
        <v>140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4" t="s">
        <v>80</v>
      </c>
      <c r="BK138" s="227">
        <f>ROUND(I138*H138,2)</f>
        <v>0</v>
      </c>
      <c r="BL138" s="14" t="s">
        <v>139</v>
      </c>
      <c r="BM138" s="226" t="s">
        <v>82</v>
      </c>
    </row>
    <row r="139" s="2" customFormat="1" ht="21.75" customHeight="1">
      <c r="A139" s="35"/>
      <c r="B139" s="36"/>
      <c r="C139" s="214" t="s">
        <v>82</v>
      </c>
      <c r="D139" s="214" t="s">
        <v>141</v>
      </c>
      <c r="E139" s="215" t="s">
        <v>1551</v>
      </c>
      <c r="F139" s="216" t="s">
        <v>1552</v>
      </c>
      <c r="G139" s="217" t="s">
        <v>208</v>
      </c>
      <c r="H139" s="218">
        <v>85</v>
      </c>
      <c r="I139" s="219"/>
      <c r="J139" s="220">
        <f>ROUND(I139*H139,2)</f>
        <v>0</v>
      </c>
      <c r="K139" s="221"/>
      <c r="L139" s="41"/>
      <c r="M139" s="222" t="s">
        <v>1</v>
      </c>
      <c r="N139" s="223" t="s">
        <v>37</v>
      </c>
      <c r="O139" s="88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6" t="s">
        <v>139</v>
      </c>
      <c r="AT139" s="226" t="s">
        <v>141</v>
      </c>
      <c r="AU139" s="226" t="s">
        <v>82</v>
      </c>
      <c r="AY139" s="14" t="s">
        <v>140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4" t="s">
        <v>80</v>
      </c>
      <c r="BK139" s="227">
        <f>ROUND(I139*H139,2)</f>
        <v>0</v>
      </c>
      <c r="BL139" s="14" t="s">
        <v>139</v>
      </c>
      <c r="BM139" s="226" t="s">
        <v>139</v>
      </c>
    </row>
    <row r="140" s="2" customFormat="1" ht="24.15" customHeight="1">
      <c r="A140" s="35"/>
      <c r="B140" s="36"/>
      <c r="C140" s="214" t="s">
        <v>154</v>
      </c>
      <c r="D140" s="214" t="s">
        <v>141</v>
      </c>
      <c r="E140" s="215" t="s">
        <v>1553</v>
      </c>
      <c r="F140" s="216" t="s">
        <v>1554</v>
      </c>
      <c r="G140" s="217" t="s">
        <v>208</v>
      </c>
      <c r="H140" s="218">
        <v>85</v>
      </c>
      <c r="I140" s="219"/>
      <c r="J140" s="220">
        <f>ROUND(I140*H140,2)</f>
        <v>0</v>
      </c>
      <c r="K140" s="221"/>
      <c r="L140" s="41"/>
      <c r="M140" s="222" t="s">
        <v>1</v>
      </c>
      <c r="N140" s="223" t="s">
        <v>37</v>
      </c>
      <c r="O140" s="88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6" t="s">
        <v>139</v>
      </c>
      <c r="AT140" s="226" t="s">
        <v>141</v>
      </c>
      <c r="AU140" s="226" t="s">
        <v>82</v>
      </c>
      <c r="AY140" s="14" t="s">
        <v>140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4" t="s">
        <v>80</v>
      </c>
      <c r="BK140" s="227">
        <f>ROUND(I140*H140,2)</f>
        <v>0</v>
      </c>
      <c r="BL140" s="14" t="s">
        <v>139</v>
      </c>
      <c r="BM140" s="226" t="s">
        <v>156</v>
      </c>
    </row>
    <row r="141" s="2" customFormat="1" ht="33" customHeight="1">
      <c r="A141" s="35"/>
      <c r="B141" s="36"/>
      <c r="C141" s="214" t="s">
        <v>139</v>
      </c>
      <c r="D141" s="214" t="s">
        <v>141</v>
      </c>
      <c r="E141" s="215" t="s">
        <v>1555</v>
      </c>
      <c r="F141" s="216" t="s">
        <v>1556</v>
      </c>
      <c r="G141" s="217" t="s">
        <v>184</v>
      </c>
      <c r="H141" s="218">
        <v>12.5</v>
      </c>
      <c r="I141" s="219"/>
      <c r="J141" s="220">
        <f>ROUND(I141*H141,2)</f>
        <v>0</v>
      </c>
      <c r="K141" s="221"/>
      <c r="L141" s="41"/>
      <c r="M141" s="222" t="s">
        <v>1</v>
      </c>
      <c r="N141" s="223" t="s">
        <v>37</v>
      </c>
      <c r="O141" s="88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6" t="s">
        <v>139</v>
      </c>
      <c r="AT141" s="226" t="s">
        <v>141</v>
      </c>
      <c r="AU141" s="226" t="s">
        <v>82</v>
      </c>
      <c r="AY141" s="14" t="s">
        <v>140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4" t="s">
        <v>80</v>
      </c>
      <c r="BK141" s="227">
        <f>ROUND(I141*H141,2)</f>
        <v>0</v>
      </c>
      <c r="BL141" s="14" t="s">
        <v>139</v>
      </c>
      <c r="BM141" s="226" t="s">
        <v>191</v>
      </c>
    </row>
    <row r="142" s="2" customFormat="1" ht="24.15" customHeight="1">
      <c r="A142" s="35"/>
      <c r="B142" s="36"/>
      <c r="C142" s="214" t="s">
        <v>151</v>
      </c>
      <c r="D142" s="214" t="s">
        <v>141</v>
      </c>
      <c r="E142" s="215" t="s">
        <v>1557</v>
      </c>
      <c r="F142" s="216" t="s">
        <v>1558</v>
      </c>
      <c r="G142" s="217" t="s">
        <v>184</v>
      </c>
      <c r="H142" s="218">
        <v>56.100000000000001</v>
      </c>
      <c r="I142" s="219"/>
      <c r="J142" s="220">
        <f>ROUND(I142*H142,2)</f>
        <v>0</v>
      </c>
      <c r="K142" s="221"/>
      <c r="L142" s="41"/>
      <c r="M142" s="222" t="s">
        <v>1</v>
      </c>
      <c r="N142" s="223" t="s">
        <v>37</v>
      </c>
      <c r="O142" s="88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6" t="s">
        <v>139</v>
      </c>
      <c r="AT142" s="226" t="s">
        <v>141</v>
      </c>
      <c r="AU142" s="226" t="s">
        <v>82</v>
      </c>
      <c r="AY142" s="14" t="s">
        <v>140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4" t="s">
        <v>80</v>
      </c>
      <c r="BK142" s="227">
        <f>ROUND(I142*H142,2)</f>
        <v>0</v>
      </c>
      <c r="BL142" s="14" t="s">
        <v>139</v>
      </c>
      <c r="BM142" s="226" t="s">
        <v>83</v>
      </c>
    </row>
    <row r="143" s="2" customFormat="1" ht="24.15" customHeight="1">
      <c r="A143" s="35"/>
      <c r="B143" s="36"/>
      <c r="C143" s="214" t="s">
        <v>156</v>
      </c>
      <c r="D143" s="214" t="s">
        <v>141</v>
      </c>
      <c r="E143" s="215" t="s">
        <v>1559</v>
      </c>
      <c r="F143" s="216" t="s">
        <v>1560</v>
      </c>
      <c r="G143" s="217" t="s">
        <v>184</v>
      </c>
      <c r="H143" s="218">
        <v>3.3999999999999999</v>
      </c>
      <c r="I143" s="219"/>
      <c r="J143" s="220">
        <f>ROUND(I143*H143,2)</f>
        <v>0</v>
      </c>
      <c r="K143" s="221"/>
      <c r="L143" s="41"/>
      <c r="M143" s="222" t="s">
        <v>1</v>
      </c>
      <c r="N143" s="223" t="s">
        <v>37</v>
      </c>
      <c r="O143" s="88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6" t="s">
        <v>139</v>
      </c>
      <c r="AT143" s="226" t="s">
        <v>141</v>
      </c>
      <c r="AU143" s="226" t="s">
        <v>82</v>
      </c>
      <c r="AY143" s="14" t="s">
        <v>140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4" t="s">
        <v>80</v>
      </c>
      <c r="BK143" s="227">
        <f>ROUND(I143*H143,2)</f>
        <v>0</v>
      </c>
      <c r="BL143" s="14" t="s">
        <v>139</v>
      </c>
      <c r="BM143" s="226" t="s">
        <v>8</v>
      </c>
    </row>
    <row r="144" s="2" customFormat="1" ht="16.5" customHeight="1">
      <c r="A144" s="35"/>
      <c r="B144" s="36"/>
      <c r="C144" s="235" t="s">
        <v>197</v>
      </c>
      <c r="D144" s="235" t="s">
        <v>201</v>
      </c>
      <c r="E144" s="236" t="s">
        <v>1561</v>
      </c>
      <c r="F144" s="237" t="s">
        <v>1562</v>
      </c>
      <c r="G144" s="238" t="s">
        <v>194</v>
      </c>
      <c r="H144" s="239">
        <v>6.7999999999999998</v>
      </c>
      <c r="I144" s="240"/>
      <c r="J144" s="241">
        <f>ROUND(I144*H144,2)</f>
        <v>0</v>
      </c>
      <c r="K144" s="242"/>
      <c r="L144" s="243"/>
      <c r="M144" s="244" t="s">
        <v>1</v>
      </c>
      <c r="N144" s="245" t="s">
        <v>37</v>
      </c>
      <c r="O144" s="88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6" t="s">
        <v>191</v>
      </c>
      <c r="AT144" s="226" t="s">
        <v>201</v>
      </c>
      <c r="AU144" s="226" t="s">
        <v>82</v>
      </c>
      <c r="AY144" s="14" t="s">
        <v>140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4" t="s">
        <v>80</v>
      </c>
      <c r="BK144" s="227">
        <f>ROUND(I144*H144,2)</f>
        <v>0</v>
      </c>
      <c r="BL144" s="14" t="s">
        <v>139</v>
      </c>
      <c r="BM144" s="226" t="s">
        <v>200</v>
      </c>
    </row>
    <row r="145" s="12" customFormat="1" ht="22.8" customHeight="1">
      <c r="A145" s="12"/>
      <c r="B145" s="200"/>
      <c r="C145" s="201"/>
      <c r="D145" s="202" t="s">
        <v>71</v>
      </c>
      <c r="E145" s="228" t="s">
        <v>154</v>
      </c>
      <c r="F145" s="228" t="s">
        <v>210</v>
      </c>
      <c r="G145" s="201"/>
      <c r="H145" s="201"/>
      <c r="I145" s="204"/>
      <c r="J145" s="229">
        <f>BK145</f>
        <v>0</v>
      </c>
      <c r="K145" s="201"/>
      <c r="L145" s="206"/>
      <c r="M145" s="207"/>
      <c r="N145" s="208"/>
      <c r="O145" s="208"/>
      <c r="P145" s="209">
        <f>P146</f>
        <v>0</v>
      </c>
      <c r="Q145" s="208"/>
      <c r="R145" s="209">
        <f>R146</f>
        <v>0</v>
      </c>
      <c r="S145" s="208"/>
      <c r="T145" s="210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1" t="s">
        <v>80</v>
      </c>
      <c r="AT145" s="212" t="s">
        <v>71</v>
      </c>
      <c r="AU145" s="212" t="s">
        <v>80</v>
      </c>
      <c r="AY145" s="211" t="s">
        <v>140</v>
      </c>
      <c r="BK145" s="213">
        <f>BK146</f>
        <v>0</v>
      </c>
    </row>
    <row r="146" s="2" customFormat="1" ht="33" customHeight="1">
      <c r="A146" s="35"/>
      <c r="B146" s="36"/>
      <c r="C146" s="214" t="s">
        <v>191</v>
      </c>
      <c r="D146" s="214" t="s">
        <v>141</v>
      </c>
      <c r="E146" s="215" t="s">
        <v>215</v>
      </c>
      <c r="F146" s="216" t="s">
        <v>216</v>
      </c>
      <c r="G146" s="217" t="s">
        <v>213</v>
      </c>
      <c r="H146" s="218">
        <v>7</v>
      </c>
      <c r="I146" s="219"/>
      <c r="J146" s="220">
        <f>ROUND(I146*H146,2)</f>
        <v>0</v>
      </c>
      <c r="K146" s="221"/>
      <c r="L146" s="41"/>
      <c r="M146" s="222" t="s">
        <v>1</v>
      </c>
      <c r="N146" s="223" t="s">
        <v>37</v>
      </c>
      <c r="O146" s="88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6" t="s">
        <v>139</v>
      </c>
      <c r="AT146" s="226" t="s">
        <v>141</v>
      </c>
      <c r="AU146" s="226" t="s">
        <v>82</v>
      </c>
      <c r="AY146" s="14" t="s">
        <v>140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4" t="s">
        <v>80</v>
      </c>
      <c r="BK146" s="227">
        <f>ROUND(I146*H146,2)</f>
        <v>0</v>
      </c>
      <c r="BL146" s="14" t="s">
        <v>139</v>
      </c>
      <c r="BM146" s="226" t="s">
        <v>204</v>
      </c>
    </row>
    <row r="147" s="12" customFormat="1" ht="22.8" customHeight="1">
      <c r="A147" s="12"/>
      <c r="B147" s="200"/>
      <c r="C147" s="201"/>
      <c r="D147" s="202" t="s">
        <v>71</v>
      </c>
      <c r="E147" s="228" t="s">
        <v>156</v>
      </c>
      <c r="F147" s="228" t="s">
        <v>293</v>
      </c>
      <c r="G147" s="201"/>
      <c r="H147" s="201"/>
      <c r="I147" s="204"/>
      <c r="J147" s="229">
        <f>BK147</f>
        <v>0</v>
      </c>
      <c r="K147" s="201"/>
      <c r="L147" s="206"/>
      <c r="M147" s="207"/>
      <c r="N147" s="208"/>
      <c r="O147" s="208"/>
      <c r="P147" s="209">
        <f>P148</f>
        <v>0</v>
      </c>
      <c r="Q147" s="208"/>
      <c r="R147" s="209">
        <f>R148</f>
        <v>0</v>
      </c>
      <c r="S147" s="208"/>
      <c r="T147" s="210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1" t="s">
        <v>80</v>
      </c>
      <c r="AT147" s="212" t="s">
        <v>71</v>
      </c>
      <c r="AU147" s="212" t="s">
        <v>80</v>
      </c>
      <c r="AY147" s="211" t="s">
        <v>140</v>
      </c>
      <c r="BK147" s="213">
        <f>BK148</f>
        <v>0</v>
      </c>
    </row>
    <row r="148" s="2" customFormat="1" ht="21.75" customHeight="1">
      <c r="A148" s="35"/>
      <c r="B148" s="36"/>
      <c r="C148" s="214" t="s">
        <v>205</v>
      </c>
      <c r="D148" s="214" t="s">
        <v>141</v>
      </c>
      <c r="E148" s="215" t="s">
        <v>1563</v>
      </c>
      <c r="F148" s="216" t="s">
        <v>1564</v>
      </c>
      <c r="G148" s="217" t="s">
        <v>208</v>
      </c>
      <c r="H148" s="218">
        <v>5.4000000000000004</v>
      </c>
      <c r="I148" s="219"/>
      <c r="J148" s="220">
        <f>ROUND(I148*H148,2)</f>
        <v>0</v>
      </c>
      <c r="K148" s="221"/>
      <c r="L148" s="41"/>
      <c r="M148" s="222" t="s">
        <v>1</v>
      </c>
      <c r="N148" s="223" t="s">
        <v>37</v>
      </c>
      <c r="O148" s="88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6" t="s">
        <v>139</v>
      </c>
      <c r="AT148" s="226" t="s">
        <v>141</v>
      </c>
      <c r="AU148" s="226" t="s">
        <v>82</v>
      </c>
      <c r="AY148" s="14" t="s">
        <v>140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4" t="s">
        <v>80</v>
      </c>
      <c r="BK148" s="227">
        <f>ROUND(I148*H148,2)</f>
        <v>0</v>
      </c>
      <c r="BL148" s="14" t="s">
        <v>139</v>
      </c>
      <c r="BM148" s="226" t="s">
        <v>209</v>
      </c>
    </row>
    <row r="149" s="12" customFormat="1" ht="22.8" customHeight="1">
      <c r="A149" s="12"/>
      <c r="B149" s="200"/>
      <c r="C149" s="201"/>
      <c r="D149" s="202" t="s">
        <v>71</v>
      </c>
      <c r="E149" s="228" t="s">
        <v>191</v>
      </c>
      <c r="F149" s="228" t="s">
        <v>360</v>
      </c>
      <c r="G149" s="201"/>
      <c r="H149" s="201"/>
      <c r="I149" s="204"/>
      <c r="J149" s="229">
        <f>BK149</f>
        <v>0</v>
      </c>
      <c r="K149" s="201"/>
      <c r="L149" s="206"/>
      <c r="M149" s="207"/>
      <c r="N149" s="208"/>
      <c r="O149" s="208"/>
      <c r="P149" s="209">
        <f>SUM(P150:P155)</f>
        <v>0</v>
      </c>
      <c r="Q149" s="208"/>
      <c r="R149" s="209">
        <f>SUM(R150:R155)</f>
        <v>0</v>
      </c>
      <c r="S149" s="208"/>
      <c r="T149" s="210">
        <f>SUM(T150:T155)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1" t="s">
        <v>80</v>
      </c>
      <c r="AT149" s="212" t="s">
        <v>71</v>
      </c>
      <c r="AU149" s="212" t="s">
        <v>80</v>
      </c>
      <c r="AY149" s="211" t="s">
        <v>140</v>
      </c>
      <c r="BK149" s="213">
        <f>SUM(BK150:BK155)</f>
        <v>0</v>
      </c>
    </row>
    <row r="150" s="2" customFormat="1" ht="16.5" customHeight="1">
      <c r="A150" s="35"/>
      <c r="B150" s="36"/>
      <c r="C150" s="214" t="s">
        <v>83</v>
      </c>
      <c r="D150" s="214" t="s">
        <v>141</v>
      </c>
      <c r="E150" s="215" t="s">
        <v>1565</v>
      </c>
      <c r="F150" s="216" t="s">
        <v>1566</v>
      </c>
      <c r="G150" s="217" t="s">
        <v>213</v>
      </c>
      <c r="H150" s="218">
        <v>1</v>
      </c>
      <c r="I150" s="219"/>
      <c r="J150" s="220">
        <f>ROUND(I150*H150,2)</f>
        <v>0</v>
      </c>
      <c r="K150" s="221"/>
      <c r="L150" s="41"/>
      <c r="M150" s="222" t="s">
        <v>1</v>
      </c>
      <c r="N150" s="223" t="s">
        <v>37</v>
      </c>
      <c r="O150" s="88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6" t="s">
        <v>139</v>
      </c>
      <c r="AT150" s="226" t="s">
        <v>141</v>
      </c>
      <c r="AU150" s="226" t="s">
        <v>82</v>
      </c>
      <c r="AY150" s="14" t="s">
        <v>140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4" t="s">
        <v>80</v>
      </c>
      <c r="BK150" s="227">
        <f>ROUND(I150*H150,2)</f>
        <v>0</v>
      </c>
      <c r="BL150" s="14" t="s">
        <v>139</v>
      </c>
      <c r="BM150" s="226" t="s">
        <v>89</v>
      </c>
    </row>
    <row r="151" s="2" customFormat="1" ht="16.5" customHeight="1">
      <c r="A151" s="35"/>
      <c r="B151" s="36"/>
      <c r="C151" s="214" t="s">
        <v>214</v>
      </c>
      <c r="D151" s="214" t="s">
        <v>141</v>
      </c>
      <c r="E151" s="215" t="s">
        <v>1567</v>
      </c>
      <c r="F151" s="216" t="s">
        <v>1568</v>
      </c>
      <c r="G151" s="217" t="s">
        <v>213</v>
      </c>
      <c r="H151" s="218">
        <v>1</v>
      </c>
      <c r="I151" s="219"/>
      <c r="J151" s="220">
        <f>ROUND(I151*H151,2)</f>
        <v>0</v>
      </c>
      <c r="K151" s="221"/>
      <c r="L151" s="41"/>
      <c r="M151" s="222" t="s">
        <v>1</v>
      </c>
      <c r="N151" s="223" t="s">
        <v>37</v>
      </c>
      <c r="O151" s="88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6" t="s">
        <v>139</v>
      </c>
      <c r="AT151" s="226" t="s">
        <v>141</v>
      </c>
      <c r="AU151" s="226" t="s">
        <v>82</v>
      </c>
      <c r="AY151" s="14" t="s">
        <v>140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4" t="s">
        <v>80</v>
      </c>
      <c r="BK151" s="227">
        <f>ROUND(I151*H151,2)</f>
        <v>0</v>
      </c>
      <c r="BL151" s="14" t="s">
        <v>139</v>
      </c>
      <c r="BM151" s="226" t="s">
        <v>217</v>
      </c>
    </row>
    <row r="152" s="2" customFormat="1" ht="24.15" customHeight="1">
      <c r="A152" s="35"/>
      <c r="B152" s="36"/>
      <c r="C152" s="214" t="s">
        <v>8</v>
      </c>
      <c r="D152" s="214" t="s">
        <v>141</v>
      </c>
      <c r="E152" s="215" t="s">
        <v>1569</v>
      </c>
      <c r="F152" s="216" t="s">
        <v>1570</v>
      </c>
      <c r="G152" s="217" t="s">
        <v>213</v>
      </c>
      <c r="H152" s="218">
        <v>2</v>
      </c>
      <c r="I152" s="219"/>
      <c r="J152" s="220">
        <f>ROUND(I152*H152,2)</f>
        <v>0</v>
      </c>
      <c r="K152" s="221"/>
      <c r="L152" s="41"/>
      <c r="M152" s="222" t="s">
        <v>1</v>
      </c>
      <c r="N152" s="223" t="s">
        <v>37</v>
      </c>
      <c r="O152" s="88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6" t="s">
        <v>139</v>
      </c>
      <c r="AT152" s="226" t="s">
        <v>141</v>
      </c>
      <c r="AU152" s="226" t="s">
        <v>82</v>
      </c>
      <c r="AY152" s="14" t="s">
        <v>140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4" t="s">
        <v>80</v>
      </c>
      <c r="BK152" s="227">
        <f>ROUND(I152*H152,2)</f>
        <v>0</v>
      </c>
      <c r="BL152" s="14" t="s">
        <v>139</v>
      </c>
      <c r="BM152" s="226" t="s">
        <v>220</v>
      </c>
    </row>
    <row r="153" s="2" customFormat="1" ht="33" customHeight="1">
      <c r="A153" s="35"/>
      <c r="B153" s="36"/>
      <c r="C153" s="214" t="s">
        <v>221</v>
      </c>
      <c r="D153" s="214" t="s">
        <v>141</v>
      </c>
      <c r="E153" s="215" t="s">
        <v>1571</v>
      </c>
      <c r="F153" s="216" t="s">
        <v>1572</v>
      </c>
      <c r="G153" s="217" t="s">
        <v>213</v>
      </c>
      <c r="H153" s="218">
        <v>2</v>
      </c>
      <c r="I153" s="219"/>
      <c r="J153" s="220">
        <f>ROUND(I153*H153,2)</f>
        <v>0</v>
      </c>
      <c r="K153" s="221"/>
      <c r="L153" s="41"/>
      <c r="M153" s="222" t="s">
        <v>1</v>
      </c>
      <c r="N153" s="223" t="s">
        <v>37</v>
      </c>
      <c r="O153" s="88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6" t="s">
        <v>139</v>
      </c>
      <c r="AT153" s="226" t="s">
        <v>141</v>
      </c>
      <c r="AU153" s="226" t="s">
        <v>82</v>
      </c>
      <c r="AY153" s="14" t="s">
        <v>140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4" t="s">
        <v>80</v>
      </c>
      <c r="BK153" s="227">
        <f>ROUND(I153*H153,2)</f>
        <v>0</v>
      </c>
      <c r="BL153" s="14" t="s">
        <v>139</v>
      </c>
      <c r="BM153" s="226" t="s">
        <v>224</v>
      </c>
    </row>
    <row r="154" s="2" customFormat="1" ht="24.15" customHeight="1">
      <c r="A154" s="35"/>
      <c r="B154" s="36"/>
      <c r="C154" s="214" t="s">
        <v>200</v>
      </c>
      <c r="D154" s="214" t="s">
        <v>141</v>
      </c>
      <c r="E154" s="215" t="s">
        <v>1573</v>
      </c>
      <c r="F154" s="216" t="s">
        <v>1574</v>
      </c>
      <c r="G154" s="217" t="s">
        <v>213</v>
      </c>
      <c r="H154" s="218">
        <v>2</v>
      </c>
      <c r="I154" s="219"/>
      <c r="J154" s="220">
        <f>ROUND(I154*H154,2)</f>
        <v>0</v>
      </c>
      <c r="K154" s="221"/>
      <c r="L154" s="41"/>
      <c r="M154" s="222" t="s">
        <v>1</v>
      </c>
      <c r="N154" s="223" t="s">
        <v>37</v>
      </c>
      <c r="O154" s="88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6" t="s">
        <v>139</v>
      </c>
      <c r="AT154" s="226" t="s">
        <v>141</v>
      </c>
      <c r="AU154" s="226" t="s">
        <v>82</v>
      </c>
      <c r="AY154" s="14" t="s">
        <v>140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4" t="s">
        <v>80</v>
      </c>
      <c r="BK154" s="227">
        <f>ROUND(I154*H154,2)</f>
        <v>0</v>
      </c>
      <c r="BL154" s="14" t="s">
        <v>139</v>
      </c>
      <c r="BM154" s="226" t="s">
        <v>227</v>
      </c>
    </row>
    <row r="155" s="2" customFormat="1" ht="33" customHeight="1">
      <c r="A155" s="35"/>
      <c r="B155" s="36"/>
      <c r="C155" s="214" t="s">
        <v>228</v>
      </c>
      <c r="D155" s="214" t="s">
        <v>141</v>
      </c>
      <c r="E155" s="215" t="s">
        <v>1575</v>
      </c>
      <c r="F155" s="216" t="s">
        <v>1576</v>
      </c>
      <c r="G155" s="217" t="s">
        <v>213</v>
      </c>
      <c r="H155" s="218">
        <v>2</v>
      </c>
      <c r="I155" s="219"/>
      <c r="J155" s="220">
        <f>ROUND(I155*H155,2)</f>
        <v>0</v>
      </c>
      <c r="K155" s="221"/>
      <c r="L155" s="41"/>
      <c r="M155" s="222" t="s">
        <v>1</v>
      </c>
      <c r="N155" s="223" t="s">
        <v>37</v>
      </c>
      <c r="O155" s="88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6" t="s">
        <v>139</v>
      </c>
      <c r="AT155" s="226" t="s">
        <v>141</v>
      </c>
      <c r="AU155" s="226" t="s">
        <v>82</v>
      </c>
      <c r="AY155" s="14" t="s">
        <v>140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4" t="s">
        <v>80</v>
      </c>
      <c r="BK155" s="227">
        <f>ROUND(I155*H155,2)</f>
        <v>0</v>
      </c>
      <c r="BL155" s="14" t="s">
        <v>139</v>
      </c>
      <c r="BM155" s="226" t="s">
        <v>92</v>
      </c>
    </row>
    <row r="156" s="12" customFormat="1" ht="22.8" customHeight="1">
      <c r="A156" s="12"/>
      <c r="B156" s="200"/>
      <c r="C156" s="201"/>
      <c r="D156" s="202" t="s">
        <v>71</v>
      </c>
      <c r="E156" s="228" t="s">
        <v>205</v>
      </c>
      <c r="F156" s="228" t="s">
        <v>368</v>
      </c>
      <c r="G156" s="201"/>
      <c r="H156" s="201"/>
      <c r="I156" s="204"/>
      <c r="J156" s="229">
        <f>BK156</f>
        <v>0</v>
      </c>
      <c r="K156" s="201"/>
      <c r="L156" s="206"/>
      <c r="M156" s="207"/>
      <c r="N156" s="208"/>
      <c r="O156" s="208"/>
      <c r="P156" s="209">
        <f>SUM(P157:P163)</f>
        <v>0</v>
      </c>
      <c r="Q156" s="208"/>
      <c r="R156" s="209">
        <f>SUM(R157:R163)</f>
        <v>0</v>
      </c>
      <c r="S156" s="208"/>
      <c r="T156" s="210">
        <f>SUM(T157:T163)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1" t="s">
        <v>80</v>
      </c>
      <c r="AT156" s="212" t="s">
        <v>71</v>
      </c>
      <c r="AU156" s="212" t="s">
        <v>80</v>
      </c>
      <c r="AY156" s="211" t="s">
        <v>140</v>
      </c>
      <c r="BK156" s="213">
        <f>SUM(BK157:BK163)</f>
        <v>0</v>
      </c>
    </row>
    <row r="157" s="2" customFormat="1" ht="33" customHeight="1">
      <c r="A157" s="35"/>
      <c r="B157" s="36"/>
      <c r="C157" s="214" t="s">
        <v>204</v>
      </c>
      <c r="D157" s="214" t="s">
        <v>141</v>
      </c>
      <c r="E157" s="215" t="s">
        <v>369</v>
      </c>
      <c r="F157" s="216" t="s">
        <v>370</v>
      </c>
      <c r="G157" s="217" t="s">
        <v>208</v>
      </c>
      <c r="H157" s="218">
        <v>65</v>
      </c>
      <c r="I157" s="219"/>
      <c r="J157" s="220">
        <f>ROUND(I157*H157,2)</f>
        <v>0</v>
      </c>
      <c r="K157" s="221"/>
      <c r="L157" s="41"/>
      <c r="M157" s="222" t="s">
        <v>1</v>
      </c>
      <c r="N157" s="223" t="s">
        <v>37</v>
      </c>
      <c r="O157" s="88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6" t="s">
        <v>139</v>
      </c>
      <c r="AT157" s="226" t="s">
        <v>141</v>
      </c>
      <c r="AU157" s="226" t="s">
        <v>82</v>
      </c>
      <c r="AY157" s="14" t="s">
        <v>140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4" t="s">
        <v>80</v>
      </c>
      <c r="BK157" s="227">
        <f>ROUND(I157*H157,2)</f>
        <v>0</v>
      </c>
      <c r="BL157" s="14" t="s">
        <v>139</v>
      </c>
      <c r="BM157" s="226" t="s">
        <v>233</v>
      </c>
    </row>
    <row r="158" s="2" customFormat="1" ht="16.5" customHeight="1">
      <c r="A158" s="35"/>
      <c r="B158" s="36"/>
      <c r="C158" s="214" t="s">
        <v>234</v>
      </c>
      <c r="D158" s="214" t="s">
        <v>141</v>
      </c>
      <c r="E158" s="215" t="s">
        <v>394</v>
      </c>
      <c r="F158" s="216" t="s">
        <v>395</v>
      </c>
      <c r="G158" s="217" t="s">
        <v>184</v>
      </c>
      <c r="H158" s="218">
        <v>0.80000000000000004</v>
      </c>
      <c r="I158" s="219"/>
      <c r="J158" s="220">
        <f>ROUND(I158*H158,2)</f>
        <v>0</v>
      </c>
      <c r="K158" s="221"/>
      <c r="L158" s="41"/>
      <c r="M158" s="222" t="s">
        <v>1</v>
      </c>
      <c r="N158" s="223" t="s">
        <v>37</v>
      </c>
      <c r="O158" s="88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6" t="s">
        <v>139</v>
      </c>
      <c r="AT158" s="226" t="s">
        <v>141</v>
      </c>
      <c r="AU158" s="226" t="s">
        <v>82</v>
      </c>
      <c r="AY158" s="14" t="s">
        <v>140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4" t="s">
        <v>80</v>
      </c>
      <c r="BK158" s="227">
        <f>ROUND(I158*H158,2)</f>
        <v>0</v>
      </c>
      <c r="BL158" s="14" t="s">
        <v>139</v>
      </c>
      <c r="BM158" s="226" t="s">
        <v>237</v>
      </c>
    </row>
    <row r="159" s="2" customFormat="1" ht="24.15" customHeight="1">
      <c r="A159" s="35"/>
      <c r="B159" s="36"/>
      <c r="C159" s="214" t="s">
        <v>209</v>
      </c>
      <c r="D159" s="214" t="s">
        <v>141</v>
      </c>
      <c r="E159" s="215" t="s">
        <v>1577</v>
      </c>
      <c r="F159" s="216" t="s">
        <v>1578</v>
      </c>
      <c r="G159" s="217" t="s">
        <v>184</v>
      </c>
      <c r="H159" s="218">
        <v>9</v>
      </c>
      <c r="I159" s="219"/>
      <c r="J159" s="220">
        <f>ROUND(I159*H159,2)</f>
        <v>0</v>
      </c>
      <c r="K159" s="221"/>
      <c r="L159" s="41"/>
      <c r="M159" s="222" t="s">
        <v>1</v>
      </c>
      <c r="N159" s="223" t="s">
        <v>37</v>
      </c>
      <c r="O159" s="88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6" t="s">
        <v>139</v>
      </c>
      <c r="AT159" s="226" t="s">
        <v>141</v>
      </c>
      <c r="AU159" s="226" t="s">
        <v>82</v>
      </c>
      <c r="AY159" s="14" t="s">
        <v>140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4" t="s">
        <v>80</v>
      </c>
      <c r="BK159" s="227">
        <f>ROUND(I159*H159,2)</f>
        <v>0</v>
      </c>
      <c r="BL159" s="14" t="s">
        <v>139</v>
      </c>
      <c r="BM159" s="226" t="s">
        <v>241</v>
      </c>
    </row>
    <row r="160" s="2" customFormat="1" ht="24.15" customHeight="1">
      <c r="A160" s="35"/>
      <c r="B160" s="36"/>
      <c r="C160" s="214" t="s">
        <v>242</v>
      </c>
      <c r="D160" s="214" t="s">
        <v>141</v>
      </c>
      <c r="E160" s="215" t="s">
        <v>1579</v>
      </c>
      <c r="F160" s="216" t="s">
        <v>1580</v>
      </c>
      <c r="G160" s="217" t="s">
        <v>213</v>
      </c>
      <c r="H160" s="218">
        <v>7</v>
      </c>
      <c r="I160" s="219"/>
      <c r="J160" s="220">
        <f>ROUND(I160*H160,2)</f>
        <v>0</v>
      </c>
      <c r="K160" s="221"/>
      <c r="L160" s="41"/>
      <c r="M160" s="222" t="s">
        <v>1</v>
      </c>
      <c r="N160" s="223" t="s">
        <v>37</v>
      </c>
      <c r="O160" s="88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6" t="s">
        <v>139</v>
      </c>
      <c r="AT160" s="226" t="s">
        <v>141</v>
      </c>
      <c r="AU160" s="226" t="s">
        <v>82</v>
      </c>
      <c r="AY160" s="14" t="s">
        <v>140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4" t="s">
        <v>80</v>
      </c>
      <c r="BK160" s="227">
        <f>ROUND(I160*H160,2)</f>
        <v>0</v>
      </c>
      <c r="BL160" s="14" t="s">
        <v>139</v>
      </c>
      <c r="BM160" s="226" t="s">
        <v>245</v>
      </c>
    </row>
    <row r="161" s="2" customFormat="1" ht="24.15" customHeight="1">
      <c r="A161" s="35"/>
      <c r="B161" s="36"/>
      <c r="C161" s="214" t="s">
        <v>89</v>
      </c>
      <c r="D161" s="214" t="s">
        <v>141</v>
      </c>
      <c r="E161" s="215" t="s">
        <v>415</v>
      </c>
      <c r="F161" s="216" t="s">
        <v>416</v>
      </c>
      <c r="G161" s="217" t="s">
        <v>213</v>
      </c>
      <c r="H161" s="218">
        <v>29</v>
      </c>
      <c r="I161" s="219"/>
      <c r="J161" s="220">
        <f>ROUND(I161*H161,2)</f>
        <v>0</v>
      </c>
      <c r="K161" s="221"/>
      <c r="L161" s="41"/>
      <c r="M161" s="222" t="s">
        <v>1</v>
      </c>
      <c r="N161" s="223" t="s">
        <v>37</v>
      </c>
      <c r="O161" s="88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6" t="s">
        <v>139</v>
      </c>
      <c r="AT161" s="226" t="s">
        <v>141</v>
      </c>
      <c r="AU161" s="226" t="s">
        <v>82</v>
      </c>
      <c r="AY161" s="14" t="s">
        <v>140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4" t="s">
        <v>80</v>
      </c>
      <c r="BK161" s="227">
        <f>ROUND(I161*H161,2)</f>
        <v>0</v>
      </c>
      <c r="BL161" s="14" t="s">
        <v>139</v>
      </c>
      <c r="BM161" s="226" t="s">
        <v>95</v>
      </c>
    </row>
    <row r="162" s="2" customFormat="1" ht="24.15" customHeight="1">
      <c r="A162" s="35"/>
      <c r="B162" s="36"/>
      <c r="C162" s="214" t="s">
        <v>7</v>
      </c>
      <c r="D162" s="214" t="s">
        <v>141</v>
      </c>
      <c r="E162" s="215" t="s">
        <v>1581</v>
      </c>
      <c r="F162" s="216" t="s">
        <v>1582</v>
      </c>
      <c r="G162" s="217" t="s">
        <v>240</v>
      </c>
      <c r="H162" s="218">
        <v>12</v>
      </c>
      <c r="I162" s="219"/>
      <c r="J162" s="220">
        <f>ROUND(I162*H162,2)</f>
        <v>0</v>
      </c>
      <c r="K162" s="221"/>
      <c r="L162" s="41"/>
      <c r="M162" s="222" t="s">
        <v>1</v>
      </c>
      <c r="N162" s="223" t="s">
        <v>37</v>
      </c>
      <c r="O162" s="88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6" t="s">
        <v>139</v>
      </c>
      <c r="AT162" s="226" t="s">
        <v>141</v>
      </c>
      <c r="AU162" s="226" t="s">
        <v>82</v>
      </c>
      <c r="AY162" s="14" t="s">
        <v>140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4" t="s">
        <v>80</v>
      </c>
      <c r="BK162" s="227">
        <f>ROUND(I162*H162,2)</f>
        <v>0</v>
      </c>
      <c r="BL162" s="14" t="s">
        <v>139</v>
      </c>
      <c r="BM162" s="226" t="s">
        <v>251</v>
      </c>
    </row>
    <row r="163" s="2" customFormat="1" ht="24.15" customHeight="1">
      <c r="A163" s="35"/>
      <c r="B163" s="36"/>
      <c r="C163" s="214" t="s">
        <v>217</v>
      </c>
      <c r="D163" s="214" t="s">
        <v>141</v>
      </c>
      <c r="E163" s="215" t="s">
        <v>1583</v>
      </c>
      <c r="F163" s="216" t="s">
        <v>1584</v>
      </c>
      <c r="G163" s="217" t="s">
        <v>240</v>
      </c>
      <c r="H163" s="218">
        <v>27</v>
      </c>
      <c r="I163" s="219"/>
      <c r="J163" s="220">
        <f>ROUND(I163*H163,2)</f>
        <v>0</v>
      </c>
      <c r="K163" s="221"/>
      <c r="L163" s="41"/>
      <c r="M163" s="222" t="s">
        <v>1</v>
      </c>
      <c r="N163" s="223" t="s">
        <v>37</v>
      </c>
      <c r="O163" s="88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6" t="s">
        <v>139</v>
      </c>
      <c r="AT163" s="226" t="s">
        <v>141</v>
      </c>
      <c r="AU163" s="226" t="s">
        <v>82</v>
      </c>
      <c r="AY163" s="14" t="s">
        <v>140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4" t="s">
        <v>80</v>
      </c>
      <c r="BK163" s="227">
        <f>ROUND(I163*H163,2)</f>
        <v>0</v>
      </c>
      <c r="BL163" s="14" t="s">
        <v>139</v>
      </c>
      <c r="BM163" s="226" t="s">
        <v>254</v>
      </c>
    </row>
    <row r="164" s="12" customFormat="1" ht="22.8" customHeight="1">
      <c r="A164" s="12"/>
      <c r="B164" s="200"/>
      <c r="C164" s="201"/>
      <c r="D164" s="202" t="s">
        <v>71</v>
      </c>
      <c r="E164" s="228" t="s">
        <v>446</v>
      </c>
      <c r="F164" s="228" t="s">
        <v>447</v>
      </c>
      <c r="G164" s="201"/>
      <c r="H164" s="201"/>
      <c r="I164" s="204"/>
      <c r="J164" s="229">
        <f>BK164</f>
        <v>0</v>
      </c>
      <c r="K164" s="201"/>
      <c r="L164" s="206"/>
      <c r="M164" s="207"/>
      <c r="N164" s="208"/>
      <c r="O164" s="208"/>
      <c r="P164" s="209">
        <f>SUM(P165:P168)</f>
        <v>0</v>
      </c>
      <c r="Q164" s="208"/>
      <c r="R164" s="209">
        <f>SUM(R165:R168)</f>
        <v>0</v>
      </c>
      <c r="S164" s="208"/>
      <c r="T164" s="210">
        <f>SUM(T165:T168)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1" t="s">
        <v>80</v>
      </c>
      <c r="AT164" s="212" t="s">
        <v>71</v>
      </c>
      <c r="AU164" s="212" t="s">
        <v>80</v>
      </c>
      <c r="AY164" s="211" t="s">
        <v>140</v>
      </c>
      <c r="BK164" s="213">
        <f>SUM(BK165:BK168)</f>
        <v>0</v>
      </c>
    </row>
    <row r="165" s="2" customFormat="1" ht="33" customHeight="1">
      <c r="A165" s="35"/>
      <c r="B165" s="36"/>
      <c r="C165" s="214" t="s">
        <v>255</v>
      </c>
      <c r="D165" s="214" t="s">
        <v>141</v>
      </c>
      <c r="E165" s="215" t="s">
        <v>448</v>
      </c>
      <c r="F165" s="216" t="s">
        <v>449</v>
      </c>
      <c r="G165" s="217" t="s">
        <v>194</v>
      </c>
      <c r="H165" s="218">
        <v>21.417000000000002</v>
      </c>
      <c r="I165" s="219"/>
      <c r="J165" s="220">
        <f>ROUND(I165*H165,2)</f>
        <v>0</v>
      </c>
      <c r="K165" s="221"/>
      <c r="L165" s="41"/>
      <c r="M165" s="222" t="s">
        <v>1</v>
      </c>
      <c r="N165" s="223" t="s">
        <v>37</v>
      </c>
      <c r="O165" s="88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6" t="s">
        <v>139</v>
      </c>
      <c r="AT165" s="226" t="s">
        <v>141</v>
      </c>
      <c r="AU165" s="226" t="s">
        <v>82</v>
      </c>
      <c r="AY165" s="14" t="s">
        <v>140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4" t="s">
        <v>80</v>
      </c>
      <c r="BK165" s="227">
        <f>ROUND(I165*H165,2)</f>
        <v>0</v>
      </c>
      <c r="BL165" s="14" t="s">
        <v>139</v>
      </c>
      <c r="BM165" s="226" t="s">
        <v>258</v>
      </c>
    </row>
    <row r="166" s="2" customFormat="1" ht="24.15" customHeight="1">
      <c r="A166" s="35"/>
      <c r="B166" s="36"/>
      <c r="C166" s="214" t="s">
        <v>220</v>
      </c>
      <c r="D166" s="214" t="s">
        <v>141</v>
      </c>
      <c r="E166" s="215" t="s">
        <v>452</v>
      </c>
      <c r="F166" s="216" t="s">
        <v>453</v>
      </c>
      <c r="G166" s="217" t="s">
        <v>194</v>
      </c>
      <c r="H166" s="218">
        <v>21.417000000000002</v>
      </c>
      <c r="I166" s="219"/>
      <c r="J166" s="220">
        <f>ROUND(I166*H166,2)</f>
        <v>0</v>
      </c>
      <c r="K166" s="221"/>
      <c r="L166" s="41"/>
      <c r="M166" s="222" t="s">
        <v>1</v>
      </c>
      <c r="N166" s="223" t="s">
        <v>37</v>
      </c>
      <c r="O166" s="88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6" t="s">
        <v>139</v>
      </c>
      <c r="AT166" s="226" t="s">
        <v>141</v>
      </c>
      <c r="AU166" s="226" t="s">
        <v>82</v>
      </c>
      <c r="AY166" s="14" t="s">
        <v>140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4" t="s">
        <v>80</v>
      </c>
      <c r="BK166" s="227">
        <f>ROUND(I166*H166,2)</f>
        <v>0</v>
      </c>
      <c r="BL166" s="14" t="s">
        <v>139</v>
      </c>
      <c r="BM166" s="226" t="s">
        <v>261</v>
      </c>
    </row>
    <row r="167" s="2" customFormat="1" ht="24.15" customHeight="1">
      <c r="A167" s="35"/>
      <c r="B167" s="36"/>
      <c r="C167" s="214" t="s">
        <v>262</v>
      </c>
      <c r="D167" s="214" t="s">
        <v>141</v>
      </c>
      <c r="E167" s="215" t="s">
        <v>455</v>
      </c>
      <c r="F167" s="216" t="s">
        <v>456</v>
      </c>
      <c r="G167" s="217" t="s">
        <v>194</v>
      </c>
      <c r="H167" s="218">
        <v>192.75299999999999</v>
      </c>
      <c r="I167" s="219"/>
      <c r="J167" s="220">
        <f>ROUND(I167*H167,2)</f>
        <v>0</v>
      </c>
      <c r="K167" s="221"/>
      <c r="L167" s="41"/>
      <c r="M167" s="222" t="s">
        <v>1</v>
      </c>
      <c r="N167" s="223" t="s">
        <v>37</v>
      </c>
      <c r="O167" s="88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6" t="s">
        <v>139</v>
      </c>
      <c r="AT167" s="226" t="s">
        <v>141</v>
      </c>
      <c r="AU167" s="226" t="s">
        <v>82</v>
      </c>
      <c r="AY167" s="14" t="s">
        <v>140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14" t="s">
        <v>80</v>
      </c>
      <c r="BK167" s="227">
        <f>ROUND(I167*H167,2)</f>
        <v>0</v>
      </c>
      <c r="BL167" s="14" t="s">
        <v>139</v>
      </c>
      <c r="BM167" s="226" t="s">
        <v>98</v>
      </c>
    </row>
    <row r="168" s="2" customFormat="1" ht="44.25" customHeight="1">
      <c r="A168" s="35"/>
      <c r="B168" s="36"/>
      <c r="C168" s="214" t="s">
        <v>224</v>
      </c>
      <c r="D168" s="214" t="s">
        <v>141</v>
      </c>
      <c r="E168" s="215" t="s">
        <v>459</v>
      </c>
      <c r="F168" s="216" t="s">
        <v>460</v>
      </c>
      <c r="G168" s="217" t="s">
        <v>194</v>
      </c>
      <c r="H168" s="218">
        <v>21.417000000000002</v>
      </c>
      <c r="I168" s="219"/>
      <c r="J168" s="220">
        <f>ROUND(I168*H168,2)</f>
        <v>0</v>
      </c>
      <c r="K168" s="221"/>
      <c r="L168" s="41"/>
      <c r="M168" s="222" t="s">
        <v>1</v>
      </c>
      <c r="N168" s="223" t="s">
        <v>37</v>
      </c>
      <c r="O168" s="88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6" t="s">
        <v>139</v>
      </c>
      <c r="AT168" s="226" t="s">
        <v>141</v>
      </c>
      <c r="AU168" s="226" t="s">
        <v>82</v>
      </c>
      <c r="AY168" s="14" t="s">
        <v>140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4" t="s">
        <v>80</v>
      </c>
      <c r="BK168" s="227">
        <f>ROUND(I168*H168,2)</f>
        <v>0</v>
      </c>
      <c r="BL168" s="14" t="s">
        <v>139</v>
      </c>
      <c r="BM168" s="226" t="s">
        <v>267</v>
      </c>
    </row>
    <row r="169" s="12" customFormat="1" ht="22.8" customHeight="1">
      <c r="A169" s="12"/>
      <c r="B169" s="200"/>
      <c r="C169" s="201"/>
      <c r="D169" s="202" t="s">
        <v>71</v>
      </c>
      <c r="E169" s="228" t="s">
        <v>462</v>
      </c>
      <c r="F169" s="228" t="s">
        <v>463</v>
      </c>
      <c r="G169" s="201"/>
      <c r="H169" s="201"/>
      <c r="I169" s="204"/>
      <c r="J169" s="229">
        <f>BK169</f>
        <v>0</v>
      </c>
      <c r="K169" s="201"/>
      <c r="L169" s="206"/>
      <c r="M169" s="207"/>
      <c r="N169" s="208"/>
      <c r="O169" s="208"/>
      <c r="P169" s="209">
        <f>P170</f>
        <v>0</v>
      </c>
      <c r="Q169" s="208"/>
      <c r="R169" s="209">
        <f>R170</f>
        <v>0</v>
      </c>
      <c r="S169" s="208"/>
      <c r="T169" s="210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1" t="s">
        <v>80</v>
      </c>
      <c r="AT169" s="212" t="s">
        <v>71</v>
      </c>
      <c r="AU169" s="212" t="s">
        <v>80</v>
      </c>
      <c r="AY169" s="211" t="s">
        <v>140</v>
      </c>
      <c r="BK169" s="213">
        <f>BK170</f>
        <v>0</v>
      </c>
    </row>
    <row r="170" s="2" customFormat="1" ht="24.15" customHeight="1">
      <c r="A170" s="35"/>
      <c r="B170" s="36"/>
      <c r="C170" s="214" t="s">
        <v>268</v>
      </c>
      <c r="D170" s="214" t="s">
        <v>141</v>
      </c>
      <c r="E170" s="215" t="s">
        <v>464</v>
      </c>
      <c r="F170" s="216" t="s">
        <v>465</v>
      </c>
      <c r="G170" s="217" t="s">
        <v>194</v>
      </c>
      <c r="H170" s="218">
        <v>8.4800000000000004</v>
      </c>
      <c r="I170" s="219"/>
      <c r="J170" s="220">
        <f>ROUND(I170*H170,2)</f>
        <v>0</v>
      </c>
      <c r="K170" s="221"/>
      <c r="L170" s="41"/>
      <c r="M170" s="222" t="s">
        <v>1</v>
      </c>
      <c r="N170" s="223" t="s">
        <v>37</v>
      </c>
      <c r="O170" s="88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6" t="s">
        <v>139</v>
      </c>
      <c r="AT170" s="226" t="s">
        <v>141</v>
      </c>
      <c r="AU170" s="226" t="s">
        <v>82</v>
      </c>
      <c r="AY170" s="14" t="s">
        <v>140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4" t="s">
        <v>80</v>
      </c>
      <c r="BK170" s="227">
        <f>ROUND(I170*H170,2)</f>
        <v>0</v>
      </c>
      <c r="BL170" s="14" t="s">
        <v>139</v>
      </c>
      <c r="BM170" s="226" t="s">
        <v>271</v>
      </c>
    </row>
    <row r="171" s="12" customFormat="1" ht="25.92" customHeight="1">
      <c r="A171" s="12"/>
      <c r="B171" s="200"/>
      <c r="C171" s="201"/>
      <c r="D171" s="202" t="s">
        <v>71</v>
      </c>
      <c r="E171" s="203" t="s">
        <v>467</v>
      </c>
      <c r="F171" s="203" t="s">
        <v>468</v>
      </c>
      <c r="G171" s="201"/>
      <c r="H171" s="201"/>
      <c r="I171" s="204"/>
      <c r="J171" s="205">
        <f>BK171</f>
        <v>0</v>
      </c>
      <c r="K171" s="201"/>
      <c r="L171" s="206"/>
      <c r="M171" s="207"/>
      <c r="N171" s="208"/>
      <c r="O171" s="208"/>
      <c r="P171" s="209">
        <f>P172+P196+P218+P231+P247+P250+P265+P285+P295</f>
        <v>0</v>
      </c>
      <c r="Q171" s="208"/>
      <c r="R171" s="209">
        <f>R172+R196+R218+R231+R247+R250+R265+R285+R295</f>
        <v>0</v>
      </c>
      <c r="S171" s="208"/>
      <c r="T171" s="210">
        <f>T172+T196+T218+T231+T247+T250+T265+T285+T295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1" t="s">
        <v>82</v>
      </c>
      <c r="AT171" s="212" t="s">
        <v>71</v>
      </c>
      <c r="AU171" s="212" t="s">
        <v>72</v>
      </c>
      <c r="AY171" s="211" t="s">
        <v>140</v>
      </c>
      <c r="BK171" s="213">
        <f>BK172+BK196+BK218+BK231+BK247+BK250+BK265+BK285+BK295</f>
        <v>0</v>
      </c>
    </row>
    <row r="172" s="12" customFormat="1" ht="22.8" customHeight="1">
      <c r="A172" s="12"/>
      <c r="B172" s="200"/>
      <c r="C172" s="201"/>
      <c r="D172" s="202" t="s">
        <v>71</v>
      </c>
      <c r="E172" s="228" t="s">
        <v>1165</v>
      </c>
      <c r="F172" s="228" t="s">
        <v>1166</v>
      </c>
      <c r="G172" s="201"/>
      <c r="H172" s="201"/>
      <c r="I172" s="204"/>
      <c r="J172" s="229">
        <f>BK172</f>
        <v>0</v>
      </c>
      <c r="K172" s="201"/>
      <c r="L172" s="206"/>
      <c r="M172" s="207"/>
      <c r="N172" s="208"/>
      <c r="O172" s="208"/>
      <c r="P172" s="209">
        <f>SUM(P173:P195)</f>
        <v>0</v>
      </c>
      <c r="Q172" s="208"/>
      <c r="R172" s="209">
        <f>SUM(R173:R195)</f>
        <v>0</v>
      </c>
      <c r="S172" s="208"/>
      <c r="T172" s="210">
        <f>SUM(T173:T195)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1" t="s">
        <v>82</v>
      </c>
      <c r="AT172" s="212" t="s">
        <v>71</v>
      </c>
      <c r="AU172" s="212" t="s">
        <v>80</v>
      </c>
      <c r="AY172" s="211" t="s">
        <v>140</v>
      </c>
      <c r="BK172" s="213">
        <f>SUM(BK173:BK195)</f>
        <v>0</v>
      </c>
    </row>
    <row r="173" s="2" customFormat="1" ht="16.5" customHeight="1">
      <c r="A173" s="35"/>
      <c r="B173" s="36"/>
      <c r="C173" s="214" t="s">
        <v>227</v>
      </c>
      <c r="D173" s="214" t="s">
        <v>141</v>
      </c>
      <c r="E173" s="215" t="s">
        <v>1585</v>
      </c>
      <c r="F173" s="216" t="s">
        <v>1586</v>
      </c>
      <c r="G173" s="217" t="s">
        <v>213</v>
      </c>
      <c r="H173" s="218">
        <v>14</v>
      </c>
      <c r="I173" s="219"/>
      <c r="J173" s="220">
        <f>ROUND(I173*H173,2)</f>
        <v>0</v>
      </c>
      <c r="K173" s="221"/>
      <c r="L173" s="41"/>
      <c r="M173" s="222" t="s">
        <v>1</v>
      </c>
      <c r="N173" s="223" t="s">
        <v>37</v>
      </c>
      <c r="O173" s="88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6" t="s">
        <v>204</v>
      </c>
      <c r="AT173" s="226" t="s">
        <v>141</v>
      </c>
      <c r="AU173" s="226" t="s">
        <v>82</v>
      </c>
      <c r="AY173" s="14" t="s">
        <v>140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4" t="s">
        <v>80</v>
      </c>
      <c r="BK173" s="227">
        <f>ROUND(I173*H173,2)</f>
        <v>0</v>
      </c>
      <c r="BL173" s="14" t="s">
        <v>204</v>
      </c>
      <c r="BM173" s="226" t="s">
        <v>274</v>
      </c>
    </row>
    <row r="174" s="2" customFormat="1" ht="16.5" customHeight="1">
      <c r="A174" s="35"/>
      <c r="B174" s="36"/>
      <c r="C174" s="214" t="s">
        <v>275</v>
      </c>
      <c r="D174" s="214" t="s">
        <v>141</v>
      </c>
      <c r="E174" s="215" t="s">
        <v>1587</v>
      </c>
      <c r="F174" s="216" t="s">
        <v>1588</v>
      </c>
      <c r="G174" s="217" t="s">
        <v>213</v>
      </c>
      <c r="H174" s="218">
        <v>23</v>
      </c>
      <c r="I174" s="219"/>
      <c r="J174" s="220">
        <f>ROUND(I174*H174,2)</f>
        <v>0</v>
      </c>
      <c r="K174" s="221"/>
      <c r="L174" s="41"/>
      <c r="M174" s="222" t="s">
        <v>1</v>
      </c>
      <c r="N174" s="223" t="s">
        <v>37</v>
      </c>
      <c r="O174" s="88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6" t="s">
        <v>204</v>
      </c>
      <c r="AT174" s="226" t="s">
        <v>141</v>
      </c>
      <c r="AU174" s="226" t="s">
        <v>82</v>
      </c>
      <c r="AY174" s="14" t="s">
        <v>140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14" t="s">
        <v>80</v>
      </c>
      <c r="BK174" s="227">
        <f>ROUND(I174*H174,2)</f>
        <v>0</v>
      </c>
      <c r="BL174" s="14" t="s">
        <v>204</v>
      </c>
      <c r="BM174" s="226" t="s">
        <v>278</v>
      </c>
    </row>
    <row r="175" s="2" customFormat="1" ht="21.75" customHeight="1">
      <c r="A175" s="35"/>
      <c r="B175" s="36"/>
      <c r="C175" s="214" t="s">
        <v>92</v>
      </c>
      <c r="D175" s="214" t="s">
        <v>141</v>
      </c>
      <c r="E175" s="215" t="s">
        <v>1589</v>
      </c>
      <c r="F175" s="216" t="s">
        <v>1590</v>
      </c>
      <c r="G175" s="217" t="s">
        <v>213</v>
      </c>
      <c r="H175" s="218">
        <v>24</v>
      </c>
      <c r="I175" s="219"/>
      <c r="J175" s="220">
        <f>ROUND(I175*H175,2)</f>
        <v>0</v>
      </c>
      <c r="K175" s="221"/>
      <c r="L175" s="41"/>
      <c r="M175" s="222" t="s">
        <v>1</v>
      </c>
      <c r="N175" s="223" t="s">
        <v>37</v>
      </c>
      <c r="O175" s="88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6" t="s">
        <v>204</v>
      </c>
      <c r="AT175" s="226" t="s">
        <v>141</v>
      </c>
      <c r="AU175" s="226" t="s">
        <v>82</v>
      </c>
      <c r="AY175" s="14" t="s">
        <v>140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4" t="s">
        <v>80</v>
      </c>
      <c r="BK175" s="227">
        <f>ROUND(I175*H175,2)</f>
        <v>0</v>
      </c>
      <c r="BL175" s="14" t="s">
        <v>204</v>
      </c>
      <c r="BM175" s="226" t="s">
        <v>101</v>
      </c>
    </row>
    <row r="176" s="2" customFormat="1" ht="24.15" customHeight="1">
      <c r="A176" s="35"/>
      <c r="B176" s="36"/>
      <c r="C176" s="214" t="s">
        <v>281</v>
      </c>
      <c r="D176" s="214" t="s">
        <v>141</v>
      </c>
      <c r="E176" s="215" t="s">
        <v>1591</v>
      </c>
      <c r="F176" s="216" t="s">
        <v>1592</v>
      </c>
      <c r="G176" s="217" t="s">
        <v>213</v>
      </c>
      <c r="H176" s="218">
        <v>1</v>
      </c>
      <c r="I176" s="219"/>
      <c r="J176" s="220">
        <f>ROUND(I176*H176,2)</f>
        <v>0</v>
      </c>
      <c r="K176" s="221"/>
      <c r="L176" s="41"/>
      <c r="M176" s="222" t="s">
        <v>1</v>
      </c>
      <c r="N176" s="223" t="s">
        <v>37</v>
      </c>
      <c r="O176" s="88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6" t="s">
        <v>204</v>
      </c>
      <c r="AT176" s="226" t="s">
        <v>141</v>
      </c>
      <c r="AU176" s="226" t="s">
        <v>82</v>
      </c>
      <c r="AY176" s="14" t="s">
        <v>140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14" t="s">
        <v>80</v>
      </c>
      <c r="BK176" s="227">
        <f>ROUND(I176*H176,2)</f>
        <v>0</v>
      </c>
      <c r="BL176" s="14" t="s">
        <v>204</v>
      </c>
      <c r="BM176" s="226" t="s">
        <v>284</v>
      </c>
    </row>
    <row r="177" s="2" customFormat="1" ht="24.15" customHeight="1">
      <c r="A177" s="35"/>
      <c r="B177" s="36"/>
      <c r="C177" s="214" t="s">
        <v>233</v>
      </c>
      <c r="D177" s="214" t="s">
        <v>141</v>
      </c>
      <c r="E177" s="215" t="s">
        <v>1593</v>
      </c>
      <c r="F177" s="216" t="s">
        <v>1594</v>
      </c>
      <c r="G177" s="217" t="s">
        <v>213</v>
      </c>
      <c r="H177" s="218">
        <v>3</v>
      </c>
      <c r="I177" s="219"/>
      <c r="J177" s="220">
        <f>ROUND(I177*H177,2)</f>
        <v>0</v>
      </c>
      <c r="K177" s="221"/>
      <c r="L177" s="41"/>
      <c r="M177" s="222" t="s">
        <v>1</v>
      </c>
      <c r="N177" s="223" t="s">
        <v>37</v>
      </c>
      <c r="O177" s="88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6" t="s">
        <v>204</v>
      </c>
      <c r="AT177" s="226" t="s">
        <v>141</v>
      </c>
      <c r="AU177" s="226" t="s">
        <v>82</v>
      </c>
      <c r="AY177" s="14" t="s">
        <v>140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4" t="s">
        <v>80</v>
      </c>
      <c r="BK177" s="227">
        <f>ROUND(I177*H177,2)</f>
        <v>0</v>
      </c>
      <c r="BL177" s="14" t="s">
        <v>204</v>
      </c>
      <c r="BM177" s="226" t="s">
        <v>287</v>
      </c>
    </row>
    <row r="178" s="2" customFormat="1" ht="24.15" customHeight="1">
      <c r="A178" s="35"/>
      <c r="B178" s="36"/>
      <c r="C178" s="214" t="s">
        <v>289</v>
      </c>
      <c r="D178" s="214" t="s">
        <v>141</v>
      </c>
      <c r="E178" s="215" t="s">
        <v>1595</v>
      </c>
      <c r="F178" s="216" t="s">
        <v>1596</v>
      </c>
      <c r="G178" s="217" t="s">
        <v>213</v>
      </c>
      <c r="H178" s="218">
        <v>3</v>
      </c>
      <c r="I178" s="219"/>
      <c r="J178" s="220">
        <f>ROUND(I178*H178,2)</f>
        <v>0</v>
      </c>
      <c r="K178" s="221"/>
      <c r="L178" s="41"/>
      <c r="M178" s="222" t="s">
        <v>1</v>
      </c>
      <c r="N178" s="223" t="s">
        <v>37</v>
      </c>
      <c r="O178" s="88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6" t="s">
        <v>204</v>
      </c>
      <c r="AT178" s="226" t="s">
        <v>141</v>
      </c>
      <c r="AU178" s="226" t="s">
        <v>82</v>
      </c>
      <c r="AY178" s="14" t="s">
        <v>140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14" t="s">
        <v>80</v>
      </c>
      <c r="BK178" s="227">
        <f>ROUND(I178*H178,2)</f>
        <v>0</v>
      </c>
      <c r="BL178" s="14" t="s">
        <v>204</v>
      </c>
      <c r="BM178" s="226" t="s">
        <v>292</v>
      </c>
    </row>
    <row r="179" s="2" customFormat="1" ht="16.5" customHeight="1">
      <c r="A179" s="35"/>
      <c r="B179" s="36"/>
      <c r="C179" s="214" t="s">
        <v>237</v>
      </c>
      <c r="D179" s="214" t="s">
        <v>141</v>
      </c>
      <c r="E179" s="215" t="s">
        <v>1597</v>
      </c>
      <c r="F179" s="216" t="s">
        <v>1598</v>
      </c>
      <c r="G179" s="217" t="s">
        <v>213</v>
      </c>
      <c r="H179" s="218">
        <v>4</v>
      </c>
      <c r="I179" s="219"/>
      <c r="J179" s="220">
        <f>ROUND(I179*H179,2)</f>
        <v>0</v>
      </c>
      <c r="K179" s="221"/>
      <c r="L179" s="41"/>
      <c r="M179" s="222" t="s">
        <v>1</v>
      </c>
      <c r="N179" s="223" t="s">
        <v>37</v>
      </c>
      <c r="O179" s="88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6" t="s">
        <v>204</v>
      </c>
      <c r="AT179" s="226" t="s">
        <v>141</v>
      </c>
      <c r="AU179" s="226" t="s">
        <v>82</v>
      </c>
      <c r="AY179" s="14" t="s">
        <v>140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4" t="s">
        <v>80</v>
      </c>
      <c r="BK179" s="227">
        <f>ROUND(I179*H179,2)</f>
        <v>0</v>
      </c>
      <c r="BL179" s="14" t="s">
        <v>204</v>
      </c>
      <c r="BM179" s="226" t="s">
        <v>296</v>
      </c>
    </row>
    <row r="180" s="2" customFormat="1" ht="21.75" customHeight="1">
      <c r="A180" s="35"/>
      <c r="B180" s="36"/>
      <c r="C180" s="214" t="s">
        <v>297</v>
      </c>
      <c r="D180" s="214" t="s">
        <v>141</v>
      </c>
      <c r="E180" s="215" t="s">
        <v>1599</v>
      </c>
      <c r="F180" s="216" t="s">
        <v>1600</v>
      </c>
      <c r="G180" s="217" t="s">
        <v>240</v>
      </c>
      <c r="H180" s="218">
        <v>193</v>
      </c>
      <c r="I180" s="219"/>
      <c r="J180" s="220">
        <f>ROUND(I180*H180,2)</f>
        <v>0</v>
      </c>
      <c r="K180" s="221"/>
      <c r="L180" s="41"/>
      <c r="M180" s="222" t="s">
        <v>1</v>
      </c>
      <c r="N180" s="223" t="s">
        <v>37</v>
      </c>
      <c r="O180" s="88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6" t="s">
        <v>204</v>
      </c>
      <c r="AT180" s="226" t="s">
        <v>141</v>
      </c>
      <c r="AU180" s="226" t="s">
        <v>82</v>
      </c>
      <c r="AY180" s="14" t="s">
        <v>140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4" t="s">
        <v>80</v>
      </c>
      <c r="BK180" s="227">
        <f>ROUND(I180*H180,2)</f>
        <v>0</v>
      </c>
      <c r="BL180" s="14" t="s">
        <v>204</v>
      </c>
      <c r="BM180" s="226" t="s">
        <v>104</v>
      </c>
    </row>
    <row r="181" s="2" customFormat="1" ht="24.15" customHeight="1">
      <c r="A181" s="35"/>
      <c r="B181" s="36"/>
      <c r="C181" s="214" t="s">
        <v>241</v>
      </c>
      <c r="D181" s="214" t="s">
        <v>141</v>
      </c>
      <c r="E181" s="215" t="s">
        <v>1601</v>
      </c>
      <c r="F181" s="216" t="s">
        <v>1602</v>
      </c>
      <c r="G181" s="217" t="s">
        <v>240</v>
      </c>
      <c r="H181" s="218">
        <v>42.5</v>
      </c>
      <c r="I181" s="219"/>
      <c r="J181" s="220">
        <f>ROUND(I181*H181,2)</f>
        <v>0</v>
      </c>
      <c r="K181" s="221"/>
      <c r="L181" s="41"/>
      <c r="M181" s="222" t="s">
        <v>1</v>
      </c>
      <c r="N181" s="223" t="s">
        <v>37</v>
      </c>
      <c r="O181" s="88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6" t="s">
        <v>204</v>
      </c>
      <c r="AT181" s="226" t="s">
        <v>141</v>
      </c>
      <c r="AU181" s="226" t="s">
        <v>82</v>
      </c>
      <c r="AY181" s="14" t="s">
        <v>140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4" t="s">
        <v>80</v>
      </c>
      <c r="BK181" s="227">
        <f>ROUND(I181*H181,2)</f>
        <v>0</v>
      </c>
      <c r="BL181" s="14" t="s">
        <v>204</v>
      </c>
      <c r="BM181" s="226" t="s">
        <v>302</v>
      </c>
    </row>
    <row r="182" s="2" customFormat="1" ht="16.5" customHeight="1">
      <c r="A182" s="35"/>
      <c r="B182" s="36"/>
      <c r="C182" s="214" t="s">
        <v>303</v>
      </c>
      <c r="D182" s="214" t="s">
        <v>141</v>
      </c>
      <c r="E182" s="215" t="s">
        <v>1603</v>
      </c>
      <c r="F182" s="216" t="s">
        <v>1604</v>
      </c>
      <c r="G182" s="217" t="s">
        <v>213</v>
      </c>
      <c r="H182" s="218">
        <v>7</v>
      </c>
      <c r="I182" s="219"/>
      <c r="J182" s="220">
        <f>ROUND(I182*H182,2)</f>
        <v>0</v>
      </c>
      <c r="K182" s="221"/>
      <c r="L182" s="41"/>
      <c r="M182" s="222" t="s">
        <v>1</v>
      </c>
      <c r="N182" s="223" t="s">
        <v>37</v>
      </c>
      <c r="O182" s="88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6" t="s">
        <v>204</v>
      </c>
      <c r="AT182" s="226" t="s">
        <v>141</v>
      </c>
      <c r="AU182" s="226" t="s">
        <v>82</v>
      </c>
      <c r="AY182" s="14" t="s">
        <v>140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14" t="s">
        <v>80</v>
      </c>
      <c r="BK182" s="227">
        <f>ROUND(I182*H182,2)</f>
        <v>0</v>
      </c>
      <c r="BL182" s="14" t="s">
        <v>204</v>
      </c>
      <c r="BM182" s="226" t="s">
        <v>306</v>
      </c>
    </row>
    <row r="183" s="2" customFormat="1" ht="21.75" customHeight="1">
      <c r="A183" s="35"/>
      <c r="B183" s="36"/>
      <c r="C183" s="214" t="s">
        <v>245</v>
      </c>
      <c r="D183" s="214" t="s">
        <v>141</v>
      </c>
      <c r="E183" s="215" t="s">
        <v>1605</v>
      </c>
      <c r="F183" s="216" t="s">
        <v>1606</v>
      </c>
      <c r="G183" s="217" t="s">
        <v>240</v>
      </c>
      <c r="H183" s="218">
        <v>15.5</v>
      </c>
      <c r="I183" s="219"/>
      <c r="J183" s="220">
        <f>ROUND(I183*H183,2)</f>
        <v>0</v>
      </c>
      <c r="K183" s="221"/>
      <c r="L183" s="41"/>
      <c r="M183" s="222" t="s">
        <v>1</v>
      </c>
      <c r="N183" s="223" t="s">
        <v>37</v>
      </c>
      <c r="O183" s="88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6" t="s">
        <v>204</v>
      </c>
      <c r="AT183" s="226" t="s">
        <v>141</v>
      </c>
      <c r="AU183" s="226" t="s">
        <v>82</v>
      </c>
      <c r="AY183" s="14" t="s">
        <v>140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14" t="s">
        <v>80</v>
      </c>
      <c r="BK183" s="227">
        <f>ROUND(I183*H183,2)</f>
        <v>0</v>
      </c>
      <c r="BL183" s="14" t="s">
        <v>204</v>
      </c>
      <c r="BM183" s="226" t="s">
        <v>309</v>
      </c>
    </row>
    <row r="184" s="2" customFormat="1" ht="21.75" customHeight="1">
      <c r="A184" s="35"/>
      <c r="B184" s="36"/>
      <c r="C184" s="214" t="s">
        <v>310</v>
      </c>
      <c r="D184" s="214" t="s">
        <v>141</v>
      </c>
      <c r="E184" s="215" t="s">
        <v>1605</v>
      </c>
      <c r="F184" s="216" t="s">
        <v>1606</v>
      </c>
      <c r="G184" s="217" t="s">
        <v>240</v>
      </c>
      <c r="H184" s="218">
        <v>41</v>
      </c>
      <c r="I184" s="219"/>
      <c r="J184" s="220">
        <f>ROUND(I184*H184,2)</f>
        <v>0</v>
      </c>
      <c r="K184" s="221"/>
      <c r="L184" s="41"/>
      <c r="M184" s="222" t="s">
        <v>1</v>
      </c>
      <c r="N184" s="223" t="s">
        <v>37</v>
      </c>
      <c r="O184" s="88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6" t="s">
        <v>204</v>
      </c>
      <c r="AT184" s="226" t="s">
        <v>141</v>
      </c>
      <c r="AU184" s="226" t="s">
        <v>82</v>
      </c>
      <c r="AY184" s="14" t="s">
        <v>140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4" t="s">
        <v>80</v>
      </c>
      <c r="BK184" s="227">
        <f>ROUND(I184*H184,2)</f>
        <v>0</v>
      </c>
      <c r="BL184" s="14" t="s">
        <v>204</v>
      </c>
      <c r="BM184" s="226" t="s">
        <v>313</v>
      </c>
    </row>
    <row r="185" s="2" customFormat="1" ht="21.75" customHeight="1">
      <c r="A185" s="35"/>
      <c r="B185" s="36"/>
      <c r="C185" s="214" t="s">
        <v>95</v>
      </c>
      <c r="D185" s="214" t="s">
        <v>141</v>
      </c>
      <c r="E185" s="215" t="s">
        <v>1607</v>
      </c>
      <c r="F185" s="216" t="s">
        <v>1608</v>
      </c>
      <c r="G185" s="217" t="s">
        <v>240</v>
      </c>
      <c r="H185" s="218">
        <v>41.5</v>
      </c>
      <c r="I185" s="219"/>
      <c r="J185" s="220">
        <f>ROUND(I185*H185,2)</f>
        <v>0</v>
      </c>
      <c r="K185" s="221"/>
      <c r="L185" s="41"/>
      <c r="M185" s="222" t="s">
        <v>1</v>
      </c>
      <c r="N185" s="223" t="s">
        <v>37</v>
      </c>
      <c r="O185" s="88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6" t="s">
        <v>204</v>
      </c>
      <c r="AT185" s="226" t="s">
        <v>141</v>
      </c>
      <c r="AU185" s="226" t="s">
        <v>82</v>
      </c>
      <c r="AY185" s="14" t="s">
        <v>140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4" t="s">
        <v>80</v>
      </c>
      <c r="BK185" s="227">
        <f>ROUND(I185*H185,2)</f>
        <v>0</v>
      </c>
      <c r="BL185" s="14" t="s">
        <v>204</v>
      </c>
      <c r="BM185" s="226" t="s">
        <v>107</v>
      </c>
    </row>
    <row r="186" s="2" customFormat="1" ht="21.75" customHeight="1">
      <c r="A186" s="35"/>
      <c r="B186" s="36"/>
      <c r="C186" s="214" t="s">
        <v>316</v>
      </c>
      <c r="D186" s="214" t="s">
        <v>141</v>
      </c>
      <c r="E186" s="215" t="s">
        <v>1607</v>
      </c>
      <c r="F186" s="216" t="s">
        <v>1608</v>
      </c>
      <c r="G186" s="217" t="s">
        <v>240</v>
      </c>
      <c r="H186" s="218">
        <v>36.5</v>
      </c>
      <c r="I186" s="219"/>
      <c r="J186" s="220">
        <f>ROUND(I186*H186,2)</f>
        <v>0</v>
      </c>
      <c r="K186" s="221"/>
      <c r="L186" s="41"/>
      <c r="M186" s="222" t="s">
        <v>1</v>
      </c>
      <c r="N186" s="223" t="s">
        <v>37</v>
      </c>
      <c r="O186" s="88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6" t="s">
        <v>204</v>
      </c>
      <c r="AT186" s="226" t="s">
        <v>141</v>
      </c>
      <c r="AU186" s="226" t="s">
        <v>82</v>
      </c>
      <c r="AY186" s="14" t="s">
        <v>140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14" t="s">
        <v>80</v>
      </c>
      <c r="BK186" s="227">
        <f>ROUND(I186*H186,2)</f>
        <v>0</v>
      </c>
      <c r="BL186" s="14" t="s">
        <v>204</v>
      </c>
      <c r="BM186" s="226" t="s">
        <v>319</v>
      </c>
    </row>
    <row r="187" s="2" customFormat="1" ht="21.75" customHeight="1">
      <c r="A187" s="35"/>
      <c r="B187" s="36"/>
      <c r="C187" s="214" t="s">
        <v>251</v>
      </c>
      <c r="D187" s="214" t="s">
        <v>141</v>
      </c>
      <c r="E187" s="215" t="s">
        <v>1609</v>
      </c>
      <c r="F187" s="216" t="s">
        <v>1610</v>
      </c>
      <c r="G187" s="217" t="s">
        <v>240</v>
      </c>
      <c r="H187" s="218">
        <v>24.5</v>
      </c>
      <c r="I187" s="219"/>
      <c r="J187" s="220">
        <f>ROUND(I187*H187,2)</f>
        <v>0</v>
      </c>
      <c r="K187" s="221"/>
      <c r="L187" s="41"/>
      <c r="M187" s="222" t="s">
        <v>1</v>
      </c>
      <c r="N187" s="223" t="s">
        <v>37</v>
      </c>
      <c r="O187" s="88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6" t="s">
        <v>204</v>
      </c>
      <c r="AT187" s="226" t="s">
        <v>141</v>
      </c>
      <c r="AU187" s="226" t="s">
        <v>82</v>
      </c>
      <c r="AY187" s="14" t="s">
        <v>140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14" t="s">
        <v>80</v>
      </c>
      <c r="BK187" s="227">
        <f>ROUND(I187*H187,2)</f>
        <v>0</v>
      </c>
      <c r="BL187" s="14" t="s">
        <v>204</v>
      </c>
      <c r="BM187" s="226" t="s">
        <v>322</v>
      </c>
    </row>
    <row r="188" s="2" customFormat="1" ht="21.75" customHeight="1">
      <c r="A188" s="35"/>
      <c r="B188" s="36"/>
      <c r="C188" s="214" t="s">
        <v>323</v>
      </c>
      <c r="D188" s="214" t="s">
        <v>141</v>
      </c>
      <c r="E188" s="215" t="s">
        <v>1611</v>
      </c>
      <c r="F188" s="216" t="s">
        <v>1612</v>
      </c>
      <c r="G188" s="217" t="s">
        <v>240</v>
      </c>
      <c r="H188" s="218">
        <v>18</v>
      </c>
      <c r="I188" s="219"/>
      <c r="J188" s="220">
        <f>ROUND(I188*H188,2)</f>
        <v>0</v>
      </c>
      <c r="K188" s="221"/>
      <c r="L188" s="41"/>
      <c r="M188" s="222" t="s">
        <v>1</v>
      </c>
      <c r="N188" s="223" t="s">
        <v>37</v>
      </c>
      <c r="O188" s="88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6" t="s">
        <v>204</v>
      </c>
      <c r="AT188" s="226" t="s">
        <v>141</v>
      </c>
      <c r="AU188" s="226" t="s">
        <v>82</v>
      </c>
      <c r="AY188" s="14" t="s">
        <v>140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4" t="s">
        <v>80</v>
      </c>
      <c r="BK188" s="227">
        <f>ROUND(I188*H188,2)</f>
        <v>0</v>
      </c>
      <c r="BL188" s="14" t="s">
        <v>204</v>
      </c>
      <c r="BM188" s="226" t="s">
        <v>326</v>
      </c>
    </row>
    <row r="189" s="2" customFormat="1" ht="16.5" customHeight="1">
      <c r="A189" s="35"/>
      <c r="B189" s="36"/>
      <c r="C189" s="214" t="s">
        <v>254</v>
      </c>
      <c r="D189" s="214" t="s">
        <v>141</v>
      </c>
      <c r="E189" s="215" t="s">
        <v>1613</v>
      </c>
      <c r="F189" s="216" t="s">
        <v>1614</v>
      </c>
      <c r="G189" s="217" t="s">
        <v>240</v>
      </c>
      <c r="H189" s="218">
        <v>26.5</v>
      </c>
      <c r="I189" s="219"/>
      <c r="J189" s="220">
        <f>ROUND(I189*H189,2)</f>
        <v>0</v>
      </c>
      <c r="K189" s="221"/>
      <c r="L189" s="41"/>
      <c r="M189" s="222" t="s">
        <v>1</v>
      </c>
      <c r="N189" s="223" t="s">
        <v>37</v>
      </c>
      <c r="O189" s="88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6" t="s">
        <v>204</v>
      </c>
      <c r="AT189" s="226" t="s">
        <v>141</v>
      </c>
      <c r="AU189" s="226" t="s">
        <v>82</v>
      </c>
      <c r="AY189" s="14" t="s">
        <v>140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14" t="s">
        <v>80</v>
      </c>
      <c r="BK189" s="227">
        <f>ROUND(I189*H189,2)</f>
        <v>0</v>
      </c>
      <c r="BL189" s="14" t="s">
        <v>204</v>
      </c>
      <c r="BM189" s="226" t="s">
        <v>329</v>
      </c>
    </row>
    <row r="190" s="2" customFormat="1" ht="16.5" customHeight="1">
      <c r="A190" s="35"/>
      <c r="B190" s="36"/>
      <c r="C190" s="214" t="s">
        <v>330</v>
      </c>
      <c r="D190" s="214" t="s">
        <v>141</v>
      </c>
      <c r="E190" s="215" t="s">
        <v>1615</v>
      </c>
      <c r="F190" s="216" t="s">
        <v>1616</v>
      </c>
      <c r="G190" s="217" t="s">
        <v>240</v>
      </c>
      <c r="H190" s="218">
        <v>32</v>
      </c>
      <c r="I190" s="219"/>
      <c r="J190" s="220">
        <f>ROUND(I190*H190,2)</f>
        <v>0</v>
      </c>
      <c r="K190" s="221"/>
      <c r="L190" s="41"/>
      <c r="M190" s="222" t="s">
        <v>1</v>
      </c>
      <c r="N190" s="223" t="s">
        <v>37</v>
      </c>
      <c r="O190" s="88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6" t="s">
        <v>204</v>
      </c>
      <c r="AT190" s="226" t="s">
        <v>141</v>
      </c>
      <c r="AU190" s="226" t="s">
        <v>82</v>
      </c>
      <c r="AY190" s="14" t="s">
        <v>140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14" t="s">
        <v>80</v>
      </c>
      <c r="BK190" s="227">
        <f>ROUND(I190*H190,2)</f>
        <v>0</v>
      </c>
      <c r="BL190" s="14" t="s">
        <v>204</v>
      </c>
      <c r="BM190" s="226" t="s">
        <v>110</v>
      </c>
    </row>
    <row r="191" s="2" customFormat="1" ht="16.5" customHeight="1">
      <c r="A191" s="35"/>
      <c r="B191" s="36"/>
      <c r="C191" s="214" t="s">
        <v>258</v>
      </c>
      <c r="D191" s="214" t="s">
        <v>141</v>
      </c>
      <c r="E191" s="215" t="s">
        <v>1617</v>
      </c>
      <c r="F191" s="216" t="s">
        <v>1618</v>
      </c>
      <c r="G191" s="217" t="s">
        <v>240</v>
      </c>
      <c r="H191" s="218">
        <v>30.5</v>
      </c>
      <c r="I191" s="219"/>
      <c r="J191" s="220">
        <f>ROUND(I191*H191,2)</f>
        <v>0</v>
      </c>
      <c r="K191" s="221"/>
      <c r="L191" s="41"/>
      <c r="M191" s="222" t="s">
        <v>1</v>
      </c>
      <c r="N191" s="223" t="s">
        <v>37</v>
      </c>
      <c r="O191" s="88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6" t="s">
        <v>204</v>
      </c>
      <c r="AT191" s="226" t="s">
        <v>141</v>
      </c>
      <c r="AU191" s="226" t="s">
        <v>82</v>
      </c>
      <c r="AY191" s="14" t="s">
        <v>140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14" t="s">
        <v>80</v>
      </c>
      <c r="BK191" s="227">
        <f>ROUND(I191*H191,2)</f>
        <v>0</v>
      </c>
      <c r="BL191" s="14" t="s">
        <v>204</v>
      </c>
      <c r="BM191" s="226" t="s">
        <v>335</v>
      </c>
    </row>
    <row r="192" s="2" customFormat="1" ht="16.5" customHeight="1">
      <c r="A192" s="35"/>
      <c r="B192" s="36"/>
      <c r="C192" s="214" t="s">
        <v>336</v>
      </c>
      <c r="D192" s="214" t="s">
        <v>141</v>
      </c>
      <c r="E192" s="215" t="s">
        <v>1619</v>
      </c>
      <c r="F192" s="216" t="s">
        <v>1620</v>
      </c>
      <c r="G192" s="217" t="s">
        <v>240</v>
      </c>
      <c r="H192" s="218">
        <v>18</v>
      </c>
      <c r="I192" s="219"/>
      <c r="J192" s="220">
        <f>ROUND(I192*H192,2)</f>
        <v>0</v>
      </c>
      <c r="K192" s="221"/>
      <c r="L192" s="41"/>
      <c r="M192" s="222" t="s">
        <v>1</v>
      </c>
      <c r="N192" s="223" t="s">
        <v>37</v>
      </c>
      <c r="O192" s="88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6" t="s">
        <v>204</v>
      </c>
      <c r="AT192" s="226" t="s">
        <v>141</v>
      </c>
      <c r="AU192" s="226" t="s">
        <v>82</v>
      </c>
      <c r="AY192" s="14" t="s">
        <v>140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14" t="s">
        <v>80</v>
      </c>
      <c r="BK192" s="227">
        <f>ROUND(I192*H192,2)</f>
        <v>0</v>
      </c>
      <c r="BL192" s="14" t="s">
        <v>204</v>
      </c>
      <c r="BM192" s="226" t="s">
        <v>339</v>
      </c>
    </row>
    <row r="193" s="2" customFormat="1" ht="16.5" customHeight="1">
      <c r="A193" s="35"/>
      <c r="B193" s="36"/>
      <c r="C193" s="214" t="s">
        <v>261</v>
      </c>
      <c r="D193" s="214" t="s">
        <v>141</v>
      </c>
      <c r="E193" s="215" t="s">
        <v>1621</v>
      </c>
      <c r="F193" s="216" t="s">
        <v>1622</v>
      </c>
      <c r="G193" s="217" t="s">
        <v>240</v>
      </c>
      <c r="H193" s="218">
        <v>7</v>
      </c>
      <c r="I193" s="219"/>
      <c r="J193" s="220">
        <f>ROUND(I193*H193,2)</f>
        <v>0</v>
      </c>
      <c r="K193" s="221"/>
      <c r="L193" s="41"/>
      <c r="M193" s="222" t="s">
        <v>1</v>
      </c>
      <c r="N193" s="223" t="s">
        <v>37</v>
      </c>
      <c r="O193" s="88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6" t="s">
        <v>204</v>
      </c>
      <c r="AT193" s="226" t="s">
        <v>141</v>
      </c>
      <c r="AU193" s="226" t="s">
        <v>82</v>
      </c>
      <c r="AY193" s="14" t="s">
        <v>140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14" t="s">
        <v>80</v>
      </c>
      <c r="BK193" s="227">
        <f>ROUND(I193*H193,2)</f>
        <v>0</v>
      </c>
      <c r="BL193" s="14" t="s">
        <v>204</v>
      </c>
      <c r="BM193" s="226" t="s">
        <v>342</v>
      </c>
    </row>
    <row r="194" s="2" customFormat="1" ht="16.5" customHeight="1">
      <c r="A194" s="35"/>
      <c r="B194" s="36"/>
      <c r="C194" s="214" t="s">
        <v>343</v>
      </c>
      <c r="D194" s="214" t="s">
        <v>141</v>
      </c>
      <c r="E194" s="215" t="s">
        <v>1623</v>
      </c>
      <c r="F194" s="216" t="s">
        <v>1624</v>
      </c>
      <c r="G194" s="217" t="s">
        <v>1151</v>
      </c>
      <c r="H194" s="218">
        <v>1</v>
      </c>
      <c r="I194" s="219"/>
      <c r="J194" s="220">
        <f>ROUND(I194*H194,2)</f>
        <v>0</v>
      </c>
      <c r="K194" s="221"/>
      <c r="L194" s="41"/>
      <c r="M194" s="222" t="s">
        <v>1</v>
      </c>
      <c r="N194" s="223" t="s">
        <v>37</v>
      </c>
      <c r="O194" s="88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6" t="s">
        <v>204</v>
      </c>
      <c r="AT194" s="226" t="s">
        <v>141</v>
      </c>
      <c r="AU194" s="226" t="s">
        <v>82</v>
      </c>
      <c r="AY194" s="14" t="s">
        <v>140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14" t="s">
        <v>80</v>
      </c>
      <c r="BK194" s="227">
        <f>ROUND(I194*H194,2)</f>
        <v>0</v>
      </c>
      <c r="BL194" s="14" t="s">
        <v>204</v>
      </c>
      <c r="BM194" s="226" t="s">
        <v>346</v>
      </c>
    </row>
    <row r="195" s="2" customFormat="1" ht="24.15" customHeight="1">
      <c r="A195" s="35"/>
      <c r="B195" s="36"/>
      <c r="C195" s="214" t="s">
        <v>98</v>
      </c>
      <c r="D195" s="214" t="s">
        <v>141</v>
      </c>
      <c r="E195" s="215" t="s">
        <v>1179</v>
      </c>
      <c r="F195" s="216" t="s">
        <v>1180</v>
      </c>
      <c r="G195" s="217" t="s">
        <v>505</v>
      </c>
      <c r="H195" s="246"/>
      <c r="I195" s="219"/>
      <c r="J195" s="220">
        <f>ROUND(I195*H195,2)</f>
        <v>0</v>
      </c>
      <c r="K195" s="221"/>
      <c r="L195" s="41"/>
      <c r="M195" s="222" t="s">
        <v>1</v>
      </c>
      <c r="N195" s="223" t="s">
        <v>37</v>
      </c>
      <c r="O195" s="88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6" t="s">
        <v>204</v>
      </c>
      <c r="AT195" s="226" t="s">
        <v>141</v>
      </c>
      <c r="AU195" s="226" t="s">
        <v>82</v>
      </c>
      <c r="AY195" s="14" t="s">
        <v>140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14" t="s">
        <v>80</v>
      </c>
      <c r="BK195" s="227">
        <f>ROUND(I195*H195,2)</f>
        <v>0</v>
      </c>
      <c r="BL195" s="14" t="s">
        <v>204</v>
      </c>
      <c r="BM195" s="226" t="s">
        <v>86</v>
      </c>
    </row>
    <row r="196" s="12" customFormat="1" ht="22.8" customHeight="1">
      <c r="A196" s="12"/>
      <c r="B196" s="200"/>
      <c r="C196" s="201"/>
      <c r="D196" s="202" t="s">
        <v>71</v>
      </c>
      <c r="E196" s="228" t="s">
        <v>1625</v>
      </c>
      <c r="F196" s="228" t="s">
        <v>1626</v>
      </c>
      <c r="G196" s="201"/>
      <c r="H196" s="201"/>
      <c r="I196" s="204"/>
      <c r="J196" s="229">
        <f>BK196</f>
        <v>0</v>
      </c>
      <c r="K196" s="201"/>
      <c r="L196" s="206"/>
      <c r="M196" s="207"/>
      <c r="N196" s="208"/>
      <c r="O196" s="208"/>
      <c r="P196" s="209">
        <f>SUM(P197:P217)</f>
        <v>0</v>
      </c>
      <c r="Q196" s="208"/>
      <c r="R196" s="209">
        <f>SUM(R197:R217)</f>
        <v>0</v>
      </c>
      <c r="S196" s="208"/>
      <c r="T196" s="210">
        <f>SUM(T197:T217)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1" t="s">
        <v>82</v>
      </c>
      <c r="AT196" s="212" t="s">
        <v>71</v>
      </c>
      <c r="AU196" s="212" t="s">
        <v>80</v>
      </c>
      <c r="AY196" s="211" t="s">
        <v>140</v>
      </c>
      <c r="BK196" s="213">
        <f>SUM(BK197:BK217)</f>
        <v>0</v>
      </c>
    </row>
    <row r="197" s="2" customFormat="1" ht="21.75" customHeight="1">
      <c r="A197" s="35"/>
      <c r="B197" s="36"/>
      <c r="C197" s="214" t="s">
        <v>349</v>
      </c>
      <c r="D197" s="214" t="s">
        <v>141</v>
      </c>
      <c r="E197" s="215" t="s">
        <v>1627</v>
      </c>
      <c r="F197" s="216" t="s">
        <v>1628</v>
      </c>
      <c r="G197" s="217" t="s">
        <v>240</v>
      </c>
      <c r="H197" s="218">
        <v>45</v>
      </c>
      <c r="I197" s="219"/>
      <c r="J197" s="220">
        <f>ROUND(I197*H197,2)</f>
        <v>0</v>
      </c>
      <c r="K197" s="221"/>
      <c r="L197" s="41"/>
      <c r="M197" s="222" t="s">
        <v>1</v>
      </c>
      <c r="N197" s="223" t="s">
        <v>37</v>
      </c>
      <c r="O197" s="88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6" t="s">
        <v>204</v>
      </c>
      <c r="AT197" s="226" t="s">
        <v>141</v>
      </c>
      <c r="AU197" s="226" t="s">
        <v>82</v>
      </c>
      <c r="AY197" s="14" t="s">
        <v>140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4" t="s">
        <v>80</v>
      </c>
      <c r="BK197" s="227">
        <f>ROUND(I197*H197,2)</f>
        <v>0</v>
      </c>
      <c r="BL197" s="14" t="s">
        <v>204</v>
      </c>
      <c r="BM197" s="226" t="s">
        <v>352</v>
      </c>
    </row>
    <row r="198" s="2" customFormat="1" ht="24.15" customHeight="1">
      <c r="A198" s="35"/>
      <c r="B198" s="36"/>
      <c r="C198" s="214" t="s">
        <v>267</v>
      </c>
      <c r="D198" s="214" t="s">
        <v>141</v>
      </c>
      <c r="E198" s="215" t="s">
        <v>1629</v>
      </c>
      <c r="F198" s="216" t="s">
        <v>1630</v>
      </c>
      <c r="G198" s="217" t="s">
        <v>240</v>
      </c>
      <c r="H198" s="218">
        <v>28</v>
      </c>
      <c r="I198" s="219"/>
      <c r="J198" s="220">
        <f>ROUND(I198*H198,2)</f>
        <v>0</v>
      </c>
      <c r="K198" s="221"/>
      <c r="L198" s="41"/>
      <c r="M198" s="222" t="s">
        <v>1</v>
      </c>
      <c r="N198" s="223" t="s">
        <v>37</v>
      </c>
      <c r="O198" s="88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6" t="s">
        <v>204</v>
      </c>
      <c r="AT198" s="226" t="s">
        <v>141</v>
      </c>
      <c r="AU198" s="226" t="s">
        <v>82</v>
      </c>
      <c r="AY198" s="14" t="s">
        <v>140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14" t="s">
        <v>80</v>
      </c>
      <c r="BK198" s="227">
        <f>ROUND(I198*H198,2)</f>
        <v>0</v>
      </c>
      <c r="BL198" s="14" t="s">
        <v>204</v>
      </c>
      <c r="BM198" s="226" t="s">
        <v>355</v>
      </c>
    </row>
    <row r="199" s="2" customFormat="1" ht="24.15" customHeight="1">
      <c r="A199" s="35"/>
      <c r="B199" s="36"/>
      <c r="C199" s="214" t="s">
        <v>356</v>
      </c>
      <c r="D199" s="214" t="s">
        <v>141</v>
      </c>
      <c r="E199" s="215" t="s">
        <v>1631</v>
      </c>
      <c r="F199" s="216" t="s">
        <v>1632</v>
      </c>
      <c r="G199" s="217" t="s">
        <v>240</v>
      </c>
      <c r="H199" s="218">
        <v>42</v>
      </c>
      <c r="I199" s="219"/>
      <c r="J199" s="220">
        <f>ROUND(I199*H199,2)</f>
        <v>0</v>
      </c>
      <c r="K199" s="221"/>
      <c r="L199" s="41"/>
      <c r="M199" s="222" t="s">
        <v>1</v>
      </c>
      <c r="N199" s="223" t="s">
        <v>37</v>
      </c>
      <c r="O199" s="88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6" t="s">
        <v>204</v>
      </c>
      <c r="AT199" s="226" t="s">
        <v>141</v>
      </c>
      <c r="AU199" s="226" t="s">
        <v>82</v>
      </c>
      <c r="AY199" s="14" t="s">
        <v>140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14" t="s">
        <v>80</v>
      </c>
      <c r="BK199" s="227">
        <f>ROUND(I199*H199,2)</f>
        <v>0</v>
      </c>
      <c r="BL199" s="14" t="s">
        <v>204</v>
      </c>
      <c r="BM199" s="226" t="s">
        <v>359</v>
      </c>
    </row>
    <row r="200" s="2" customFormat="1" ht="24.15" customHeight="1">
      <c r="A200" s="35"/>
      <c r="B200" s="36"/>
      <c r="C200" s="214" t="s">
        <v>271</v>
      </c>
      <c r="D200" s="214" t="s">
        <v>141</v>
      </c>
      <c r="E200" s="215" t="s">
        <v>1633</v>
      </c>
      <c r="F200" s="216" t="s">
        <v>1634</v>
      </c>
      <c r="G200" s="217" t="s">
        <v>240</v>
      </c>
      <c r="H200" s="218">
        <v>15</v>
      </c>
      <c r="I200" s="219"/>
      <c r="J200" s="220">
        <f>ROUND(I200*H200,2)</f>
        <v>0</v>
      </c>
      <c r="K200" s="221"/>
      <c r="L200" s="41"/>
      <c r="M200" s="222" t="s">
        <v>1</v>
      </c>
      <c r="N200" s="223" t="s">
        <v>37</v>
      </c>
      <c r="O200" s="88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6" t="s">
        <v>204</v>
      </c>
      <c r="AT200" s="226" t="s">
        <v>141</v>
      </c>
      <c r="AU200" s="226" t="s">
        <v>82</v>
      </c>
      <c r="AY200" s="14" t="s">
        <v>140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14" t="s">
        <v>80</v>
      </c>
      <c r="BK200" s="227">
        <f>ROUND(I200*H200,2)</f>
        <v>0</v>
      </c>
      <c r="BL200" s="14" t="s">
        <v>204</v>
      </c>
      <c r="BM200" s="226" t="s">
        <v>363</v>
      </c>
    </row>
    <row r="201" s="2" customFormat="1" ht="24.15" customHeight="1">
      <c r="A201" s="35"/>
      <c r="B201" s="36"/>
      <c r="C201" s="214" t="s">
        <v>364</v>
      </c>
      <c r="D201" s="214" t="s">
        <v>141</v>
      </c>
      <c r="E201" s="215" t="s">
        <v>1635</v>
      </c>
      <c r="F201" s="216" t="s">
        <v>1636</v>
      </c>
      <c r="G201" s="217" t="s">
        <v>240</v>
      </c>
      <c r="H201" s="218">
        <v>45</v>
      </c>
      <c r="I201" s="219"/>
      <c r="J201" s="220">
        <f>ROUND(I201*H201,2)</f>
        <v>0</v>
      </c>
      <c r="K201" s="221"/>
      <c r="L201" s="41"/>
      <c r="M201" s="222" t="s">
        <v>1</v>
      </c>
      <c r="N201" s="223" t="s">
        <v>37</v>
      </c>
      <c r="O201" s="88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6" t="s">
        <v>204</v>
      </c>
      <c r="AT201" s="226" t="s">
        <v>141</v>
      </c>
      <c r="AU201" s="226" t="s">
        <v>82</v>
      </c>
      <c r="AY201" s="14" t="s">
        <v>140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14" t="s">
        <v>80</v>
      </c>
      <c r="BK201" s="227">
        <f>ROUND(I201*H201,2)</f>
        <v>0</v>
      </c>
      <c r="BL201" s="14" t="s">
        <v>204</v>
      </c>
      <c r="BM201" s="226" t="s">
        <v>367</v>
      </c>
    </row>
    <row r="202" s="2" customFormat="1" ht="24.15" customHeight="1">
      <c r="A202" s="35"/>
      <c r="B202" s="36"/>
      <c r="C202" s="214" t="s">
        <v>274</v>
      </c>
      <c r="D202" s="214" t="s">
        <v>141</v>
      </c>
      <c r="E202" s="215" t="s">
        <v>1637</v>
      </c>
      <c r="F202" s="216" t="s">
        <v>1638</v>
      </c>
      <c r="G202" s="217" t="s">
        <v>240</v>
      </c>
      <c r="H202" s="218">
        <v>42</v>
      </c>
      <c r="I202" s="219"/>
      <c r="J202" s="220">
        <f>ROUND(I202*H202,2)</f>
        <v>0</v>
      </c>
      <c r="K202" s="221"/>
      <c r="L202" s="41"/>
      <c r="M202" s="222" t="s">
        <v>1</v>
      </c>
      <c r="N202" s="223" t="s">
        <v>37</v>
      </c>
      <c r="O202" s="88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6" t="s">
        <v>204</v>
      </c>
      <c r="AT202" s="226" t="s">
        <v>141</v>
      </c>
      <c r="AU202" s="226" t="s">
        <v>82</v>
      </c>
      <c r="AY202" s="14" t="s">
        <v>140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14" t="s">
        <v>80</v>
      </c>
      <c r="BK202" s="227">
        <f>ROUND(I202*H202,2)</f>
        <v>0</v>
      </c>
      <c r="BL202" s="14" t="s">
        <v>204</v>
      </c>
      <c r="BM202" s="226" t="s">
        <v>371</v>
      </c>
    </row>
    <row r="203" s="2" customFormat="1" ht="24.15" customHeight="1">
      <c r="A203" s="35"/>
      <c r="B203" s="36"/>
      <c r="C203" s="214" t="s">
        <v>372</v>
      </c>
      <c r="D203" s="214" t="s">
        <v>141</v>
      </c>
      <c r="E203" s="215" t="s">
        <v>1639</v>
      </c>
      <c r="F203" s="216" t="s">
        <v>1640</v>
      </c>
      <c r="G203" s="217" t="s">
        <v>240</v>
      </c>
      <c r="H203" s="218">
        <v>15</v>
      </c>
      <c r="I203" s="219"/>
      <c r="J203" s="220">
        <f>ROUND(I203*H203,2)</f>
        <v>0</v>
      </c>
      <c r="K203" s="221"/>
      <c r="L203" s="41"/>
      <c r="M203" s="222" t="s">
        <v>1</v>
      </c>
      <c r="N203" s="223" t="s">
        <v>37</v>
      </c>
      <c r="O203" s="88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6" t="s">
        <v>204</v>
      </c>
      <c r="AT203" s="226" t="s">
        <v>141</v>
      </c>
      <c r="AU203" s="226" t="s">
        <v>82</v>
      </c>
      <c r="AY203" s="14" t="s">
        <v>140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14" t="s">
        <v>80</v>
      </c>
      <c r="BK203" s="227">
        <f>ROUND(I203*H203,2)</f>
        <v>0</v>
      </c>
      <c r="BL203" s="14" t="s">
        <v>204</v>
      </c>
      <c r="BM203" s="226" t="s">
        <v>375</v>
      </c>
    </row>
    <row r="204" s="2" customFormat="1" ht="37.8" customHeight="1">
      <c r="A204" s="35"/>
      <c r="B204" s="36"/>
      <c r="C204" s="214" t="s">
        <v>278</v>
      </c>
      <c r="D204" s="214" t="s">
        <v>141</v>
      </c>
      <c r="E204" s="215" t="s">
        <v>1641</v>
      </c>
      <c r="F204" s="216" t="s">
        <v>1642</v>
      </c>
      <c r="G204" s="217" t="s">
        <v>240</v>
      </c>
      <c r="H204" s="218">
        <v>28</v>
      </c>
      <c r="I204" s="219"/>
      <c r="J204" s="220">
        <f>ROUND(I204*H204,2)</f>
        <v>0</v>
      </c>
      <c r="K204" s="221"/>
      <c r="L204" s="41"/>
      <c r="M204" s="222" t="s">
        <v>1</v>
      </c>
      <c r="N204" s="223" t="s">
        <v>37</v>
      </c>
      <c r="O204" s="88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6" t="s">
        <v>204</v>
      </c>
      <c r="AT204" s="226" t="s">
        <v>141</v>
      </c>
      <c r="AU204" s="226" t="s">
        <v>82</v>
      </c>
      <c r="AY204" s="14" t="s">
        <v>140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14" t="s">
        <v>80</v>
      </c>
      <c r="BK204" s="227">
        <f>ROUND(I204*H204,2)</f>
        <v>0</v>
      </c>
      <c r="BL204" s="14" t="s">
        <v>204</v>
      </c>
      <c r="BM204" s="226" t="s">
        <v>378</v>
      </c>
    </row>
    <row r="205" s="2" customFormat="1" ht="37.8" customHeight="1">
      <c r="A205" s="35"/>
      <c r="B205" s="36"/>
      <c r="C205" s="214" t="s">
        <v>379</v>
      </c>
      <c r="D205" s="214" t="s">
        <v>141</v>
      </c>
      <c r="E205" s="215" t="s">
        <v>1643</v>
      </c>
      <c r="F205" s="216" t="s">
        <v>1644</v>
      </c>
      <c r="G205" s="217" t="s">
        <v>240</v>
      </c>
      <c r="H205" s="218">
        <v>57</v>
      </c>
      <c r="I205" s="219"/>
      <c r="J205" s="220">
        <f>ROUND(I205*H205,2)</f>
        <v>0</v>
      </c>
      <c r="K205" s="221"/>
      <c r="L205" s="41"/>
      <c r="M205" s="222" t="s">
        <v>1</v>
      </c>
      <c r="N205" s="223" t="s">
        <v>37</v>
      </c>
      <c r="O205" s="88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6" t="s">
        <v>204</v>
      </c>
      <c r="AT205" s="226" t="s">
        <v>141</v>
      </c>
      <c r="AU205" s="226" t="s">
        <v>82</v>
      </c>
      <c r="AY205" s="14" t="s">
        <v>140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14" t="s">
        <v>80</v>
      </c>
      <c r="BK205" s="227">
        <f>ROUND(I205*H205,2)</f>
        <v>0</v>
      </c>
      <c r="BL205" s="14" t="s">
        <v>204</v>
      </c>
      <c r="BM205" s="226" t="s">
        <v>382</v>
      </c>
    </row>
    <row r="206" s="2" customFormat="1" ht="37.8" customHeight="1">
      <c r="A206" s="35"/>
      <c r="B206" s="36"/>
      <c r="C206" s="214" t="s">
        <v>101</v>
      </c>
      <c r="D206" s="214" t="s">
        <v>141</v>
      </c>
      <c r="E206" s="215" t="s">
        <v>1645</v>
      </c>
      <c r="F206" s="216" t="s">
        <v>1646</v>
      </c>
      <c r="G206" s="217" t="s">
        <v>240</v>
      </c>
      <c r="H206" s="218">
        <v>45</v>
      </c>
      <c r="I206" s="219"/>
      <c r="J206" s="220">
        <f>ROUND(I206*H206,2)</f>
        <v>0</v>
      </c>
      <c r="K206" s="221"/>
      <c r="L206" s="41"/>
      <c r="M206" s="222" t="s">
        <v>1</v>
      </c>
      <c r="N206" s="223" t="s">
        <v>37</v>
      </c>
      <c r="O206" s="88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6" t="s">
        <v>204</v>
      </c>
      <c r="AT206" s="226" t="s">
        <v>141</v>
      </c>
      <c r="AU206" s="226" t="s">
        <v>82</v>
      </c>
      <c r="AY206" s="14" t="s">
        <v>140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14" t="s">
        <v>80</v>
      </c>
      <c r="BK206" s="227">
        <f>ROUND(I206*H206,2)</f>
        <v>0</v>
      </c>
      <c r="BL206" s="14" t="s">
        <v>204</v>
      </c>
      <c r="BM206" s="226" t="s">
        <v>385</v>
      </c>
    </row>
    <row r="207" s="2" customFormat="1" ht="37.8" customHeight="1">
      <c r="A207" s="35"/>
      <c r="B207" s="36"/>
      <c r="C207" s="214" t="s">
        <v>386</v>
      </c>
      <c r="D207" s="214" t="s">
        <v>141</v>
      </c>
      <c r="E207" s="215" t="s">
        <v>1647</v>
      </c>
      <c r="F207" s="216" t="s">
        <v>1648</v>
      </c>
      <c r="G207" s="217" t="s">
        <v>240</v>
      </c>
      <c r="H207" s="218">
        <v>57</v>
      </c>
      <c r="I207" s="219"/>
      <c r="J207" s="220">
        <f>ROUND(I207*H207,2)</f>
        <v>0</v>
      </c>
      <c r="K207" s="221"/>
      <c r="L207" s="41"/>
      <c r="M207" s="222" t="s">
        <v>1</v>
      </c>
      <c r="N207" s="223" t="s">
        <v>37</v>
      </c>
      <c r="O207" s="88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6" t="s">
        <v>204</v>
      </c>
      <c r="AT207" s="226" t="s">
        <v>141</v>
      </c>
      <c r="AU207" s="226" t="s">
        <v>82</v>
      </c>
      <c r="AY207" s="14" t="s">
        <v>140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14" t="s">
        <v>80</v>
      </c>
      <c r="BK207" s="227">
        <f>ROUND(I207*H207,2)</f>
        <v>0</v>
      </c>
      <c r="BL207" s="14" t="s">
        <v>204</v>
      </c>
      <c r="BM207" s="226" t="s">
        <v>389</v>
      </c>
    </row>
    <row r="208" s="2" customFormat="1" ht="24.15" customHeight="1">
      <c r="A208" s="35"/>
      <c r="B208" s="36"/>
      <c r="C208" s="214" t="s">
        <v>284</v>
      </c>
      <c r="D208" s="214" t="s">
        <v>141</v>
      </c>
      <c r="E208" s="215" t="s">
        <v>1649</v>
      </c>
      <c r="F208" s="216" t="s">
        <v>1650</v>
      </c>
      <c r="G208" s="217" t="s">
        <v>213</v>
      </c>
      <c r="H208" s="218">
        <v>30</v>
      </c>
      <c r="I208" s="219"/>
      <c r="J208" s="220">
        <f>ROUND(I208*H208,2)</f>
        <v>0</v>
      </c>
      <c r="K208" s="221"/>
      <c r="L208" s="41"/>
      <c r="M208" s="222" t="s">
        <v>1</v>
      </c>
      <c r="N208" s="223" t="s">
        <v>37</v>
      </c>
      <c r="O208" s="88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6" t="s">
        <v>204</v>
      </c>
      <c r="AT208" s="226" t="s">
        <v>141</v>
      </c>
      <c r="AU208" s="226" t="s">
        <v>82</v>
      </c>
      <c r="AY208" s="14" t="s">
        <v>140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14" t="s">
        <v>80</v>
      </c>
      <c r="BK208" s="227">
        <f>ROUND(I208*H208,2)</f>
        <v>0</v>
      </c>
      <c r="BL208" s="14" t="s">
        <v>204</v>
      </c>
      <c r="BM208" s="226" t="s">
        <v>392</v>
      </c>
    </row>
    <row r="209" s="2" customFormat="1" ht="24.15" customHeight="1">
      <c r="A209" s="35"/>
      <c r="B209" s="36"/>
      <c r="C209" s="214" t="s">
        <v>393</v>
      </c>
      <c r="D209" s="214" t="s">
        <v>141</v>
      </c>
      <c r="E209" s="215" t="s">
        <v>1649</v>
      </c>
      <c r="F209" s="216" t="s">
        <v>1650</v>
      </c>
      <c r="G209" s="217" t="s">
        <v>213</v>
      </c>
      <c r="H209" s="218">
        <v>18</v>
      </c>
      <c r="I209" s="219"/>
      <c r="J209" s="220">
        <f>ROUND(I209*H209,2)</f>
        <v>0</v>
      </c>
      <c r="K209" s="221"/>
      <c r="L209" s="41"/>
      <c r="M209" s="222" t="s">
        <v>1</v>
      </c>
      <c r="N209" s="223" t="s">
        <v>37</v>
      </c>
      <c r="O209" s="88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6" t="s">
        <v>204</v>
      </c>
      <c r="AT209" s="226" t="s">
        <v>141</v>
      </c>
      <c r="AU209" s="226" t="s">
        <v>82</v>
      </c>
      <c r="AY209" s="14" t="s">
        <v>140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4" t="s">
        <v>80</v>
      </c>
      <c r="BK209" s="227">
        <f>ROUND(I209*H209,2)</f>
        <v>0</v>
      </c>
      <c r="BL209" s="14" t="s">
        <v>204</v>
      </c>
      <c r="BM209" s="226" t="s">
        <v>396</v>
      </c>
    </row>
    <row r="210" s="2" customFormat="1" ht="24.15" customHeight="1">
      <c r="A210" s="35"/>
      <c r="B210" s="36"/>
      <c r="C210" s="214" t="s">
        <v>287</v>
      </c>
      <c r="D210" s="214" t="s">
        <v>141</v>
      </c>
      <c r="E210" s="215" t="s">
        <v>1651</v>
      </c>
      <c r="F210" s="216" t="s">
        <v>1652</v>
      </c>
      <c r="G210" s="217" t="s">
        <v>213</v>
      </c>
      <c r="H210" s="218">
        <v>28</v>
      </c>
      <c r="I210" s="219"/>
      <c r="J210" s="220">
        <f>ROUND(I210*H210,2)</f>
        <v>0</v>
      </c>
      <c r="K210" s="221"/>
      <c r="L210" s="41"/>
      <c r="M210" s="222" t="s">
        <v>1</v>
      </c>
      <c r="N210" s="223" t="s">
        <v>37</v>
      </c>
      <c r="O210" s="88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6" t="s">
        <v>204</v>
      </c>
      <c r="AT210" s="226" t="s">
        <v>141</v>
      </c>
      <c r="AU210" s="226" t="s">
        <v>82</v>
      </c>
      <c r="AY210" s="14" t="s">
        <v>140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14" t="s">
        <v>80</v>
      </c>
      <c r="BK210" s="227">
        <f>ROUND(I210*H210,2)</f>
        <v>0</v>
      </c>
      <c r="BL210" s="14" t="s">
        <v>204</v>
      </c>
      <c r="BM210" s="226" t="s">
        <v>399</v>
      </c>
    </row>
    <row r="211" s="2" customFormat="1" ht="24.15" customHeight="1">
      <c r="A211" s="35"/>
      <c r="B211" s="36"/>
      <c r="C211" s="214" t="s">
        <v>400</v>
      </c>
      <c r="D211" s="214" t="s">
        <v>141</v>
      </c>
      <c r="E211" s="215" t="s">
        <v>1653</v>
      </c>
      <c r="F211" s="216" t="s">
        <v>1654</v>
      </c>
      <c r="G211" s="217" t="s">
        <v>213</v>
      </c>
      <c r="H211" s="218">
        <v>14</v>
      </c>
      <c r="I211" s="219"/>
      <c r="J211" s="220">
        <f>ROUND(I211*H211,2)</f>
        <v>0</v>
      </c>
      <c r="K211" s="221"/>
      <c r="L211" s="41"/>
      <c r="M211" s="222" t="s">
        <v>1</v>
      </c>
      <c r="N211" s="223" t="s">
        <v>37</v>
      </c>
      <c r="O211" s="88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6" t="s">
        <v>204</v>
      </c>
      <c r="AT211" s="226" t="s">
        <v>141</v>
      </c>
      <c r="AU211" s="226" t="s">
        <v>82</v>
      </c>
      <c r="AY211" s="14" t="s">
        <v>140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4" t="s">
        <v>80</v>
      </c>
      <c r="BK211" s="227">
        <f>ROUND(I211*H211,2)</f>
        <v>0</v>
      </c>
      <c r="BL211" s="14" t="s">
        <v>204</v>
      </c>
      <c r="BM211" s="226" t="s">
        <v>403</v>
      </c>
    </row>
    <row r="212" s="2" customFormat="1" ht="24.15" customHeight="1">
      <c r="A212" s="35"/>
      <c r="B212" s="36"/>
      <c r="C212" s="214" t="s">
        <v>292</v>
      </c>
      <c r="D212" s="214" t="s">
        <v>141</v>
      </c>
      <c r="E212" s="215" t="s">
        <v>1655</v>
      </c>
      <c r="F212" s="216" t="s">
        <v>1656</v>
      </c>
      <c r="G212" s="217" t="s">
        <v>213</v>
      </c>
      <c r="H212" s="218">
        <v>4</v>
      </c>
      <c r="I212" s="219"/>
      <c r="J212" s="220">
        <f>ROUND(I212*H212,2)</f>
        <v>0</v>
      </c>
      <c r="K212" s="221"/>
      <c r="L212" s="41"/>
      <c r="M212" s="222" t="s">
        <v>1</v>
      </c>
      <c r="N212" s="223" t="s">
        <v>37</v>
      </c>
      <c r="O212" s="88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6" t="s">
        <v>204</v>
      </c>
      <c r="AT212" s="226" t="s">
        <v>141</v>
      </c>
      <c r="AU212" s="226" t="s">
        <v>82</v>
      </c>
      <c r="AY212" s="14" t="s">
        <v>140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14" t="s">
        <v>80</v>
      </c>
      <c r="BK212" s="227">
        <f>ROUND(I212*H212,2)</f>
        <v>0</v>
      </c>
      <c r="BL212" s="14" t="s">
        <v>204</v>
      </c>
      <c r="BM212" s="226" t="s">
        <v>406</v>
      </c>
    </row>
    <row r="213" s="2" customFormat="1" ht="24.15" customHeight="1">
      <c r="A213" s="35"/>
      <c r="B213" s="36"/>
      <c r="C213" s="214" t="s">
        <v>407</v>
      </c>
      <c r="D213" s="214" t="s">
        <v>141</v>
      </c>
      <c r="E213" s="215" t="s">
        <v>1657</v>
      </c>
      <c r="F213" s="216" t="s">
        <v>1658</v>
      </c>
      <c r="G213" s="217" t="s">
        <v>213</v>
      </c>
      <c r="H213" s="218">
        <v>4</v>
      </c>
      <c r="I213" s="219"/>
      <c r="J213" s="220">
        <f>ROUND(I213*H213,2)</f>
        <v>0</v>
      </c>
      <c r="K213" s="221"/>
      <c r="L213" s="41"/>
      <c r="M213" s="222" t="s">
        <v>1</v>
      </c>
      <c r="N213" s="223" t="s">
        <v>37</v>
      </c>
      <c r="O213" s="88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6" t="s">
        <v>204</v>
      </c>
      <c r="AT213" s="226" t="s">
        <v>141</v>
      </c>
      <c r="AU213" s="226" t="s">
        <v>82</v>
      </c>
      <c r="AY213" s="14" t="s">
        <v>140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4" t="s">
        <v>80</v>
      </c>
      <c r="BK213" s="227">
        <f>ROUND(I213*H213,2)</f>
        <v>0</v>
      </c>
      <c r="BL213" s="14" t="s">
        <v>204</v>
      </c>
      <c r="BM213" s="226" t="s">
        <v>410</v>
      </c>
    </row>
    <row r="214" s="2" customFormat="1" ht="24.15" customHeight="1">
      <c r="A214" s="35"/>
      <c r="B214" s="36"/>
      <c r="C214" s="214" t="s">
        <v>296</v>
      </c>
      <c r="D214" s="214" t="s">
        <v>141</v>
      </c>
      <c r="E214" s="215" t="s">
        <v>1659</v>
      </c>
      <c r="F214" s="216" t="s">
        <v>1660</v>
      </c>
      <c r="G214" s="217" t="s">
        <v>240</v>
      </c>
      <c r="H214" s="218">
        <v>232</v>
      </c>
      <c r="I214" s="219"/>
      <c r="J214" s="220">
        <f>ROUND(I214*H214,2)</f>
        <v>0</v>
      </c>
      <c r="K214" s="221"/>
      <c r="L214" s="41"/>
      <c r="M214" s="222" t="s">
        <v>1</v>
      </c>
      <c r="N214" s="223" t="s">
        <v>37</v>
      </c>
      <c r="O214" s="88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6" t="s">
        <v>204</v>
      </c>
      <c r="AT214" s="226" t="s">
        <v>141</v>
      </c>
      <c r="AU214" s="226" t="s">
        <v>82</v>
      </c>
      <c r="AY214" s="14" t="s">
        <v>140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14" t="s">
        <v>80</v>
      </c>
      <c r="BK214" s="227">
        <f>ROUND(I214*H214,2)</f>
        <v>0</v>
      </c>
      <c r="BL214" s="14" t="s">
        <v>204</v>
      </c>
      <c r="BM214" s="226" t="s">
        <v>413</v>
      </c>
    </row>
    <row r="215" s="2" customFormat="1" ht="21.75" customHeight="1">
      <c r="A215" s="35"/>
      <c r="B215" s="36"/>
      <c r="C215" s="214" t="s">
        <v>414</v>
      </c>
      <c r="D215" s="214" t="s">
        <v>141</v>
      </c>
      <c r="E215" s="215" t="s">
        <v>1661</v>
      </c>
      <c r="F215" s="216" t="s">
        <v>1662</v>
      </c>
      <c r="G215" s="217" t="s">
        <v>240</v>
      </c>
      <c r="H215" s="218">
        <v>232</v>
      </c>
      <c r="I215" s="219"/>
      <c r="J215" s="220">
        <f>ROUND(I215*H215,2)</f>
        <v>0</v>
      </c>
      <c r="K215" s="221"/>
      <c r="L215" s="41"/>
      <c r="M215" s="222" t="s">
        <v>1</v>
      </c>
      <c r="N215" s="223" t="s">
        <v>37</v>
      </c>
      <c r="O215" s="88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6" t="s">
        <v>204</v>
      </c>
      <c r="AT215" s="226" t="s">
        <v>141</v>
      </c>
      <c r="AU215" s="226" t="s">
        <v>82</v>
      </c>
      <c r="AY215" s="14" t="s">
        <v>140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14" t="s">
        <v>80</v>
      </c>
      <c r="BK215" s="227">
        <f>ROUND(I215*H215,2)</f>
        <v>0</v>
      </c>
      <c r="BL215" s="14" t="s">
        <v>204</v>
      </c>
      <c r="BM215" s="226" t="s">
        <v>417</v>
      </c>
    </row>
    <row r="216" s="2" customFormat="1" ht="16.5" customHeight="1">
      <c r="A216" s="35"/>
      <c r="B216" s="36"/>
      <c r="C216" s="214" t="s">
        <v>104</v>
      </c>
      <c r="D216" s="214" t="s">
        <v>141</v>
      </c>
      <c r="E216" s="215" t="s">
        <v>1663</v>
      </c>
      <c r="F216" s="216" t="s">
        <v>1664</v>
      </c>
      <c r="G216" s="217" t="s">
        <v>213</v>
      </c>
      <c r="H216" s="218">
        <v>34</v>
      </c>
      <c r="I216" s="219"/>
      <c r="J216" s="220">
        <f>ROUND(I216*H216,2)</f>
        <v>0</v>
      </c>
      <c r="K216" s="221"/>
      <c r="L216" s="41"/>
      <c r="M216" s="222" t="s">
        <v>1</v>
      </c>
      <c r="N216" s="223" t="s">
        <v>37</v>
      </c>
      <c r="O216" s="88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6" t="s">
        <v>204</v>
      </c>
      <c r="AT216" s="226" t="s">
        <v>141</v>
      </c>
      <c r="AU216" s="226" t="s">
        <v>82</v>
      </c>
      <c r="AY216" s="14" t="s">
        <v>140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14" t="s">
        <v>80</v>
      </c>
      <c r="BK216" s="227">
        <f>ROUND(I216*H216,2)</f>
        <v>0</v>
      </c>
      <c r="BL216" s="14" t="s">
        <v>204</v>
      </c>
      <c r="BM216" s="226" t="s">
        <v>420</v>
      </c>
    </row>
    <row r="217" s="2" customFormat="1" ht="24.15" customHeight="1">
      <c r="A217" s="35"/>
      <c r="B217" s="36"/>
      <c r="C217" s="214" t="s">
        <v>421</v>
      </c>
      <c r="D217" s="214" t="s">
        <v>141</v>
      </c>
      <c r="E217" s="215" t="s">
        <v>1665</v>
      </c>
      <c r="F217" s="216" t="s">
        <v>1666</v>
      </c>
      <c r="G217" s="217" t="s">
        <v>505</v>
      </c>
      <c r="H217" s="246"/>
      <c r="I217" s="219"/>
      <c r="J217" s="220">
        <f>ROUND(I217*H217,2)</f>
        <v>0</v>
      </c>
      <c r="K217" s="221"/>
      <c r="L217" s="41"/>
      <c r="M217" s="222" t="s">
        <v>1</v>
      </c>
      <c r="N217" s="223" t="s">
        <v>37</v>
      </c>
      <c r="O217" s="88"/>
      <c r="P217" s="224">
        <f>O217*H217</f>
        <v>0</v>
      </c>
      <c r="Q217" s="224">
        <v>0</v>
      </c>
      <c r="R217" s="224">
        <f>Q217*H217</f>
        <v>0</v>
      </c>
      <c r="S217" s="224">
        <v>0</v>
      </c>
      <c r="T217" s="225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6" t="s">
        <v>204</v>
      </c>
      <c r="AT217" s="226" t="s">
        <v>141</v>
      </c>
      <c r="AU217" s="226" t="s">
        <v>82</v>
      </c>
      <c r="AY217" s="14" t="s">
        <v>140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14" t="s">
        <v>80</v>
      </c>
      <c r="BK217" s="227">
        <f>ROUND(I217*H217,2)</f>
        <v>0</v>
      </c>
      <c r="BL217" s="14" t="s">
        <v>204</v>
      </c>
      <c r="BM217" s="226" t="s">
        <v>424</v>
      </c>
    </row>
    <row r="218" s="12" customFormat="1" ht="22.8" customHeight="1">
      <c r="A218" s="12"/>
      <c r="B218" s="200"/>
      <c r="C218" s="201"/>
      <c r="D218" s="202" t="s">
        <v>71</v>
      </c>
      <c r="E218" s="228" t="s">
        <v>1667</v>
      </c>
      <c r="F218" s="228" t="s">
        <v>1668</v>
      </c>
      <c r="G218" s="201"/>
      <c r="H218" s="201"/>
      <c r="I218" s="204"/>
      <c r="J218" s="229">
        <f>BK218</f>
        <v>0</v>
      </c>
      <c r="K218" s="201"/>
      <c r="L218" s="206"/>
      <c r="M218" s="207"/>
      <c r="N218" s="208"/>
      <c r="O218" s="208"/>
      <c r="P218" s="209">
        <f>SUM(P219:P230)</f>
        <v>0</v>
      </c>
      <c r="Q218" s="208"/>
      <c r="R218" s="209">
        <f>SUM(R219:R230)</f>
        <v>0</v>
      </c>
      <c r="S218" s="208"/>
      <c r="T218" s="210">
        <f>SUM(T219:T230)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1" t="s">
        <v>82</v>
      </c>
      <c r="AT218" s="212" t="s">
        <v>71</v>
      </c>
      <c r="AU218" s="212" t="s">
        <v>80</v>
      </c>
      <c r="AY218" s="211" t="s">
        <v>140</v>
      </c>
      <c r="BK218" s="213">
        <f>SUM(BK219:BK230)</f>
        <v>0</v>
      </c>
    </row>
    <row r="219" s="2" customFormat="1" ht="24.15" customHeight="1">
      <c r="A219" s="35"/>
      <c r="B219" s="36"/>
      <c r="C219" s="214" t="s">
        <v>302</v>
      </c>
      <c r="D219" s="214" t="s">
        <v>141</v>
      </c>
      <c r="E219" s="215" t="s">
        <v>1669</v>
      </c>
      <c r="F219" s="216" t="s">
        <v>1670</v>
      </c>
      <c r="G219" s="217" t="s">
        <v>240</v>
      </c>
      <c r="H219" s="218">
        <v>7</v>
      </c>
      <c r="I219" s="219"/>
      <c r="J219" s="220">
        <f>ROUND(I219*H219,2)</f>
        <v>0</v>
      </c>
      <c r="K219" s="221"/>
      <c r="L219" s="41"/>
      <c r="M219" s="222" t="s">
        <v>1</v>
      </c>
      <c r="N219" s="223" t="s">
        <v>37</v>
      </c>
      <c r="O219" s="88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6" t="s">
        <v>204</v>
      </c>
      <c r="AT219" s="226" t="s">
        <v>141</v>
      </c>
      <c r="AU219" s="226" t="s">
        <v>82</v>
      </c>
      <c r="AY219" s="14" t="s">
        <v>140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14" t="s">
        <v>80</v>
      </c>
      <c r="BK219" s="227">
        <f>ROUND(I219*H219,2)</f>
        <v>0</v>
      </c>
      <c r="BL219" s="14" t="s">
        <v>204</v>
      </c>
      <c r="BM219" s="226" t="s">
        <v>427</v>
      </c>
    </row>
    <row r="220" s="2" customFormat="1" ht="24.15" customHeight="1">
      <c r="A220" s="35"/>
      <c r="B220" s="36"/>
      <c r="C220" s="214" t="s">
        <v>428</v>
      </c>
      <c r="D220" s="214" t="s">
        <v>141</v>
      </c>
      <c r="E220" s="215" t="s">
        <v>1671</v>
      </c>
      <c r="F220" s="216" t="s">
        <v>1672</v>
      </c>
      <c r="G220" s="217" t="s">
        <v>240</v>
      </c>
      <c r="H220" s="218">
        <v>15</v>
      </c>
      <c r="I220" s="219"/>
      <c r="J220" s="220">
        <f>ROUND(I220*H220,2)</f>
        <v>0</v>
      </c>
      <c r="K220" s="221"/>
      <c r="L220" s="41"/>
      <c r="M220" s="222" t="s">
        <v>1</v>
      </c>
      <c r="N220" s="223" t="s">
        <v>37</v>
      </c>
      <c r="O220" s="88"/>
      <c r="P220" s="224">
        <f>O220*H220</f>
        <v>0</v>
      </c>
      <c r="Q220" s="224">
        <v>0</v>
      </c>
      <c r="R220" s="224">
        <f>Q220*H220</f>
        <v>0</v>
      </c>
      <c r="S220" s="224">
        <v>0</v>
      </c>
      <c r="T220" s="225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6" t="s">
        <v>204</v>
      </c>
      <c r="AT220" s="226" t="s">
        <v>141</v>
      </c>
      <c r="AU220" s="226" t="s">
        <v>82</v>
      </c>
      <c r="AY220" s="14" t="s">
        <v>140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14" t="s">
        <v>80</v>
      </c>
      <c r="BK220" s="227">
        <f>ROUND(I220*H220,2)</f>
        <v>0</v>
      </c>
      <c r="BL220" s="14" t="s">
        <v>204</v>
      </c>
      <c r="BM220" s="226" t="s">
        <v>431</v>
      </c>
    </row>
    <row r="221" s="2" customFormat="1" ht="21.75" customHeight="1">
      <c r="A221" s="35"/>
      <c r="B221" s="36"/>
      <c r="C221" s="214" t="s">
        <v>306</v>
      </c>
      <c r="D221" s="214" t="s">
        <v>141</v>
      </c>
      <c r="E221" s="215" t="s">
        <v>1673</v>
      </c>
      <c r="F221" s="216" t="s">
        <v>1674</v>
      </c>
      <c r="G221" s="217" t="s">
        <v>1151</v>
      </c>
      <c r="H221" s="218">
        <v>1</v>
      </c>
      <c r="I221" s="219"/>
      <c r="J221" s="220">
        <f>ROUND(I221*H221,2)</f>
        <v>0</v>
      </c>
      <c r="K221" s="221"/>
      <c r="L221" s="41"/>
      <c r="M221" s="222" t="s">
        <v>1</v>
      </c>
      <c r="N221" s="223" t="s">
        <v>37</v>
      </c>
      <c r="O221" s="88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6" t="s">
        <v>204</v>
      </c>
      <c r="AT221" s="226" t="s">
        <v>141</v>
      </c>
      <c r="AU221" s="226" t="s">
        <v>82</v>
      </c>
      <c r="AY221" s="14" t="s">
        <v>140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14" t="s">
        <v>80</v>
      </c>
      <c r="BK221" s="227">
        <f>ROUND(I221*H221,2)</f>
        <v>0</v>
      </c>
      <c r="BL221" s="14" t="s">
        <v>204</v>
      </c>
      <c r="BM221" s="226" t="s">
        <v>434</v>
      </c>
    </row>
    <row r="222" s="2" customFormat="1" ht="16.5" customHeight="1">
      <c r="A222" s="35"/>
      <c r="B222" s="36"/>
      <c r="C222" s="214" t="s">
        <v>435</v>
      </c>
      <c r="D222" s="214" t="s">
        <v>141</v>
      </c>
      <c r="E222" s="215" t="s">
        <v>1675</v>
      </c>
      <c r="F222" s="216" t="s">
        <v>1676</v>
      </c>
      <c r="G222" s="217" t="s">
        <v>240</v>
      </c>
      <c r="H222" s="218">
        <v>0.5</v>
      </c>
      <c r="I222" s="219"/>
      <c r="J222" s="220">
        <f>ROUND(I222*H222,2)</f>
        <v>0</v>
      </c>
      <c r="K222" s="221"/>
      <c r="L222" s="41"/>
      <c r="M222" s="222" t="s">
        <v>1</v>
      </c>
      <c r="N222" s="223" t="s">
        <v>37</v>
      </c>
      <c r="O222" s="88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6" t="s">
        <v>204</v>
      </c>
      <c r="AT222" s="226" t="s">
        <v>141</v>
      </c>
      <c r="AU222" s="226" t="s">
        <v>82</v>
      </c>
      <c r="AY222" s="14" t="s">
        <v>140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14" t="s">
        <v>80</v>
      </c>
      <c r="BK222" s="227">
        <f>ROUND(I222*H222,2)</f>
        <v>0</v>
      </c>
      <c r="BL222" s="14" t="s">
        <v>204</v>
      </c>
      <c r="BM222" s="226" t="s">
        <v>438</v>
      </c>
    </row>
    <row r="223" s="2" customFormat="1" ht="24.15" customHeight="1">
      <c r="A223" s="35"/>
      <c r="B223" s="36"/>
      <c r="C223" s="214" t="s">
        <v>309</v>
      </c>
      <c r="D223" s="214" t="s">
        <v>141</v>
      </c>
      <c r="E223" s="215" t="s">
        <v>1677</v>
      </c>
      <c r="F223" s="216" t="s">
        <v>1678</v>
      </c>
      <c r="G223" s="217" t="s">
        <v>144</v>
      </c>
      <c r="H223" s="218">
        <v>1</v>
      </c>
      <c r="I223" s="219"/>
      <c r="J223" s="220">
        <f>ROUND(I223*H223,2)</f>
        <v>0</v>
      </c>
      <c r="K223" s="221"/>
      <c r="L223" s="41"/>
      <c r="M223" s="222" t="s">
        <v>1</v>
      </c>
      <c r="N223" s="223" t="s">
        <v>37</v>
      </c>
      <c r="O223" s="88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6" t="s">
        <v>204</v>
      </c>
      <c r="AT223" s="226" t="s">
        <v>141</v>
      </c>
      <c r="AU223" s="226" t="s">
        <v>82</v>
      </c>
      <c r="AY223" s="14" t="s">
        <v>140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14" t="s">
        <v>80</v>
      </c>
      <c r="BK223" s="227">
        <f>ROUND(I223*H223,2)</f>
        <v>0</v>
      </c>
      <c r="BL223" s="14" t="s">
        <v>204</v>
      </c>
      <c r="BM223" s="226" t="s">
        <v>441</v>
      </c>
    </row>
    <row r="224" s="2" customFormat="1" ht="16.5" customHeight="1">
      <c r="A224" s="35"/>
      <c r="B224" s="36"/>
      <c r="C224" s="214" t="s">
        <v>442</v>
      </c>
      <c r="D224" s="214" t="s">
        <v>141</v>
      </c>
      <c r="E224" s="215" t="s">
        <v>1679</v>
      </c>
      <c r="F224" s="216" t="s">
        <v>1680</v>
      </c>
      <c r="G224" s="217" t="s">
        <v>213</v>
      </c>
      <c r="H224" s="218">
        <v>1</v>
      </c>
      <c r="I224" s="219"/>
      <c r="J224" s="220">
        <f>ROUND(I224*H224,2)</f>
        <v>0</v>
      </c>
      <c r="K224" s="221"/>
      <c r="L224" s="41"/>
      <c r="M224" s="222" t="s">
        <v>1</v>
      </c>
      <c r="N224" s="223" t="s">
        <v>37</v>
      </c>
      <c r="O224" s="88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6" t="s">
        <v>204</v>
      </c>
      <c r="AT224" s="226" t="s">
        <v>141</v>
      </c>
      <c r="AU224" s="226" t="s">
        <v>82</v>
      </c>
      <c r="AY224" s="14" t="s">
        <v>140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14" t="s">
        <v>80</v>
      </c>
      <c r="BK224" s="227">
        <f>ROUND(I224*H224,2)</f>
        <v>0</v>
      </c>
      <c r="BL224" s="14" t="s">
        <v>204</v>
      </c>
      <c r="BM224" s="226" t="s">
        <v>445</v>
      </c>
    </row>
    <row r="225" s="2" customFormat="1" ht="24.15" customHeight="1">
      <c r="A225" s="35"/>
      <c r="B225" s="36"/>
      <c r="C225" s="214" t="s">
        <v>313</v>
      </c>
      <c r="D225" s="214" t="s">
        <v>141</v>
      </c>
      <c r="E225" s="215" t="s">
        <v>1681</v>
      </c>
      <c r="F225" s="216" t="s">
        <v>1682</v>
      </c>
      <c r="G225" s="217" t="s">
        <v>213</v>
      </c>
      <c r="H225" s="218">
        <v>1</v>
      </c>
      <c r="I225" s="219"/>
      <c r="J225" s="220">
        <f>ROUND(I225*H225,2)</f>
        <v>0</v>
      </c>
      <c r="K225" s="221"/>
      <c r="L225" s="41"/>
      <c r="M225" s="222" t="s">
        <v>1</v>
      </c>
      <c r="N225" s="223" t="s">
        <v>37</v>
      </c>
      <c r="O225" s="88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6" t="s">
        <v>204</v>
      </c>
      <c r="AT225" s="226" t="s">
        <v>141</v>
      </c>
      <c r="AU225" s="226" t="s">
        <v>82</v>
      </c>
      <c r="AY225" s="14" t="s">
        <v>140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14" t="s">
        <v>80</v>
      </c>
      <c r="BK225" s="227">
        <f>ROUND(I225*H225,2)</f>
        <v>0</v>
      </c>
      <c r="BL225" s="14" t="s">
        <v>204</v>
      </c>
      <c r="BM225" s="226" t="s">
        <v>450</v>
      </c>
    </row>
    <row r="226" s="2" customFormat="1" ht="16.5" customHeight="1">
      <c r="A226" s="35"/>
      <c r="B226" s="36"/>
      <c r="C226" s="214" t="s">
        <v>451</v>
      </c>
      <c r="D226" s="214" t="s">
        <v>141</v>
      </c>
      <c r="E226" s="215" t="s">
        <v>1683</v>
      </c>
      <c r="F226" s="216" t="s">
        <v>1684</v>
      </c>
      <c r="G226" s="217" t="s">
        <v>1685</v>
      </c>
      <c r="H226" s="218">
        <v>1</v>
      </c>
      <c r="I226" s="219"/>
      <c r="J226" s="220">
        <f>ROUND(I226*H226,2)</f>
        <v>0</v>
      </c>
      <c r="K226" s="221"/>
      <c r="L226" s="41"/>
      <c r="M226" s="222" t="s">
        <v>1</v>
      </c>
      <c r="N226" s="223" t="s">
        <v>37</v>
      </c>
      <c r="O226" s="88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6" t="s">
        <v>204</v>
      </c>
      <c r="AT226" s="226" t="s">
        <v>141</v>
      </c>
      <c r="AU226" s="226" t="s">
        <v>82</v>
      </c>
      <c r="AY226" s="14" t="s">
        <v>140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14" t="s">
        <v>80</v>
      </c>
      <c r="BK226" s="227">
        <f>ROUND(I226*H226,2)</f>
        <v>0</v>
      </c>
      <c r="BL226" s="14" t="s">
        <v>204</v>
      </c>
      <c r="BM226" s="226" t="s">
        <v>454</v>
      </c>
    </row>
    <row r="227" s="2" customFormat="1" ht="16.5" customHeight="1">
      <c r="A227" s="35"/>
      <c r="B227" s="36"/>
      <c r="C227" s="214" t="s">
        <v>107</v>
      </c>
      <c r="D227" s="214" t="s">
        <v>141</v>
      </c>
      <c r="E227" s="215" t="s">
        <v>1686</v>
      </c>
      <c r="F227" s="216" t="s">
        <v>1687</v>
      </c>
      <c r="G227" s="217" t="s">
        <v>1685</v>
      </c>
      <c r="H227" s="218">
        <v>1</v>
      </c>
      <c r="I227" s="219"/>
      <c r="J227" s="220">
        <f>ROUND(I227*H227,2)</f>
        <v>0</v>
      </c>
      <c r="K227" s="221"/>
      <c r="L227" s="41"/>
      <c r="M227" s="222" t="s">
        <v>1</v>
      </c>
      <c r="N227" s="223" t="s">
        <v>37</v>
      </c>
      <c r="O227" s="88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6" t="s">
        <v>204</v>
      </c>
      <c r="AT227" s="226" t="s">
        <v>141</v>
      </c>
      <c r="AU227" s="226" t="s">
        <v>82</v>
      </c>
      <c r="AY227" s="14" t="s">
        <v>140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14" t="s">
        <v>80</v>
      </c>
      <c r="BK227" s="227">
        <f>ROUND(I227*H227,2)</f>
        <v>0</v>
      </c>
      <c r="BL227" s="14" t="s">
        <v>204</v>
      </c>
      <c r="BM227" s="226" t="s">
        <v>457</v>
      </c>
    </row>
    <row r="228" s="2" customFormat="1" ht="16.5" customHeight="1">
      <c r="A228" s="35"/>
      <c r="B228" s="36"/>
      <c r="C228" s="214" t="s">
        <v>458</v>
      </c>
      <c r="D228" s="214" t="s">
        <v>141</v>
      </c>
      <c r="E228" s="215" t="s">
        <v>1688</v>
      </c>
      <c r="F228" s="216" t="s">
        <v>1689</v>
      </c>
      <c r="G228" s="217" t="s">
        <v>1685</v>
      </c>
      <c r="H228" s="218">
        <v>1</v>
      </c>
      <c r="I228" s="219"/>
      <c r="J228" s="220">
        <f>ROUND(I228*H228,2)</f>
        <v>0</v>
      </c>
      <c r="K228" s="221"/>
      <c r="L228" s="41"/>
      <c r="M228" s="222" t="s">
        <v>1</v>
      </c>
      <c r="N228" s="223" t="s">
        <v>37</v>
      </c>
      <c r="O228" s="88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26" t="s">
        <v>204</v>
      </c>
      <c r="AT228" s="226" t="s">
        <v>141</v>
      </c>
      <c r="AU228" s="226" t="s">
        <v>82</v>
      </c>
      <c r="AY228" s="14" t="s">
        <v>140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14" t="s">
        <v>80</v>
      </c>
      <c r="BK228" s="227">
        <f>ROUND(I228*H228,2)</f>
        <v>0</v>
      </c>
      <c r="BL228" s="14" t="s">
        <v>204</v>
      </c>
      <c r="BM228" s="226" t="s">
        <v>461</v>
      </c>
    </row>
    <row r="229" s="2" customFormat="1" ht="16.5" customHeight="1">
      <c r="A229" s="35"/>
      <c r="B229" s="36"/>
      <c r="C229" s="214" t="s">
        <v>319</v>
      </c>
      <c r="D229" s="214" t="s">
        <v>141</v>
      </c>
      <c r="E229" s="215" t="s">
        <v>1690</v>
      </c>
      <c r="F229" s="216" t="s">
        <v>1624</v>
      </c>
      <c r="G229" s="217" t="s">
        <v>1685</v>
      </c>
      <c r="H229" s="218">
        <v>1</v>
      </c>
      <c r="I229" s="219"/>
      <c r="J229" s="220">
        <f>ROUND(I229*H229,2)</f>
        <v>0</v>
      </c>
      <c r="K229" s="221"/>
      <c r="L229" s="41"/>
      <c r="M229" s="222" t="s">
        <v>1</v>
      </c>
      <c r="N229" s="223" t="s">
        <v>37</v>
      </c>
      <c r="O229" s="88"/>
      <c r="P229" s="224">
        <f>O229*H229</f>
        <v>0</v>
      </c>
      <c r="Q229" s="224">
        <v>0</v>
      </c>
      <c r="R229" s="224">
        <f>Q229*H229</f>
        <v>0</v>
      </c>
      <c r="S229" s="224">
        <v>0</v>
      </c>
      <c r="T229" s="225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6" t="s">
        <v>204</v>
      </c>
      <c r="AT229" s="226" t="s">
        <v>141</v>
      </c>
      <c r="AU229" s="226" t="s">
        <v>82</v>
      </c>
      <c r="AY229" s="14" t="s">
        <v>140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14" t="s">
        <v>80</v>
      </c>
      <c r="BK229" s="227">
        <f>ROUND(I229*H229,2)</f>
        <v>0</v>
      </c>
      <c r="BL229" s="14" t="s">
        <v>204</v>
      </c>
      <c r="BM229" s="226" t="s">
        <v>466</v>
      </c>
    </row>
    <row r="230" s="2" customFormat="1" ht="16.5" customHeight="1">
      <c r="A230" s="35"/>
      <c r="B230" s="36"/>
      <c r="C230" s="214" t="s">
        <v>471</v>
      </c>
      <c r="D230" s="214" t="s">
        <v>141</v>
      </c>
      <c r="E230" s="215" t="s">
        <v>1691</v>
      </c>
      <c r="F230" s="216" t="s">
        <v>1692</v>
      </c>
      <c r="G230" s="217" t="s">
        <v>1685</v>
      </c>
      <c r="H230" s="218">
        <v>1</v>
      </c>
      <c r="I230" s="219"/>
      <c r="J230" s="220">
        <f>ROUND(I230*H230,2)</f>
        <v>0</v>
      </c>
      <c r="K230" s="221"/>
      <c r="L230" s="41"/>
      <c r="M230" s="222" t="s">
        <v>1</v>
      </c>
      <c r="N230" s="223" t="s">
        <v>37</v>
      </c>
      <c r="O230" s="88"/>
      <c r="P230" s="224">
        <f>O230*H230</f>
        <v>0</v>
      </c>
      <c r="Q230" s="224">
        <v>0</v>
      </c>
      <c r="R230" s="224">
        <f>Q230*H230</f>
        <v>0</v>
      </c>
      <c r="S230" s="224">
        <v>0</v>
      </c>
      <c r="T230" s="225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26" t="s">
        <v>204</v>
      </c>
      <c r="AT230" s="226" t="s">
        <v>141</v>
      </c>
      <c r="AU230" s="226" t="s">
        <v>82</v>
      </c>
      <c r="AY230" s="14" t="s">
        <v>140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14" t="s">
        <v>80</v>
      </c>
      <c r="BK230" s="227">
        <f>ROUND(I230*H230,2)</f>
        <v>0</v>
      </c>
      <c r="BL230" s="14" t="s">
        <v>204</v>
      </c>
      <c r="BM230" s="226" t="s">
        <v>474</v>
      </c>
    </row>
    <row r="231" s="12" customFormat="1" ht="22.8" customHeight="1">
      <c r="A231" s="12"/>
      <c r="B231" s="200"/>
      <c r="C231" s="201"/>
      <c r="D231" s="202" t="s">
        <v>71</v>
      </c>
      <c r="E231" s="228" t="s">
        <v>530</v>
      </c>
      <c r="F231" s="228" t="s">
        <v>531</v>
      </c>
      <c r="G231" s="201"/>
      <c r="H231" s="201"/>
      <c r="I231" s="204"/>
      <c r="J231" s="229">
        <f>BK231</f>
        <v>0</v>
      </c>
      <c r="K231" s="201"/>
      <c r="L231" s="206"/>
      <c r="M231" s="207"/>
      <c r="N231" s="208"/>
      <c r="O231" s="208"/>
      <c r="P231" s="209">
        <f>SUM(P232:P246)</f>
        <v>0</v>
      </c>
      <c r="Q231" s="208"/>
      <c r="R231" s="209">
        <f>SUM(R232:R246)</f>
        <v>0</v>
      </c>
      <c r="S231" s="208"/>
      <c r="T231" s="210">
        <f>SUM(T232:T246)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1" t="s">
        <v>82</v>
      </c>
      <c r="AT231" s="212" t="s">
        <v>71</v>
      </c>
      <c r="AU231" s="212" t="s">
        <v>80</v>
      </c>
      <c r="AY231" s="211" t="s">
        <v>140</v>
      </c>
      <c r="BK231" s="213">
        <f>SUM(BK232:BK246)</f>
        <v>0</v>
      </c>
    </row>
    <row r="232" s="2" customFormat="1" ht="16.5" customHeight="1">
      <c r="A232" s="35"/>
      <c r="B232" s="36"/>
      <c r="C232" s="214" t="s">
        <v>322</v>
      </c>
      <c r="D232" s="214" t="s">
        <v>141</v>
      </c>
      <c r="E232" s="215" t="s">
        <v>1693</v>
      </c>
      <c r="F232" s="216" t="s">
        <v>1694</v>
      </c>
      <c r="G232" s="217" t="s">
        <v>144</v>
      </c>
      <c r="H232" s="218">
        <v>2</v>
      </c>
      <c r="I232" s="219"/>
      <c r="J232" s="220">
        <f>ROUND(I232*H232,2)</f>
        <v>0</v>
      </c>
      <c r="K232" s="221"/>
      <c r="L232" s="41"/>
      <c r="M232" s="222" t="s">
        <v>1</v>
      </c>
      <c r="N232" s="223" t="s">
        <v>37</v>
      </c>
      <c r="O232" s="88"/>
      <c r="P232" s="224">
        <f>O232*H232</f>
        <v>0</v>
      </c>
      <c r="Q232" s="224">
        <v>0</v>
      </c>
      <c r="R232" s="224">
        <f>Q232*H232</f>
        <v>0</v>
      </c>
      <c r="S232" s="224">
        <v>0</v>
      </c>
      <c r="T232" s="225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6" t="s">
        <v>204</v>
      </c>
      <c r="AT232" s="226" t="s">
        <v>141</v>
      </c>
      <c r="AU232" s="226" t="s">
        <v>82</v>
      </c>
      <c r="AY232" s="14" t="s">
        <v>140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14" t="s">
        <v>80</v>
      </c>
      <c r="BK232" s="227">
        <f>ROUND(I232*H232,2)</f>
        <v>0</v>
      </c>
      <c r="BL232" s="14" t="s">
        <v>204</v>
      </c>
      <c r="BM232" s="226" t="s">
        <v>477</v>
      </c>
    </row>
    <row r="233" s="2" customFormat="1" ht="16.5" customHeight="1">
      <c r="A233" s="35"/>
      <c r="B233" s="36"/>
      <c r="C233" s="214" t="s">
        <v>478</v>
      </c>
      <c r="D233" s="214" t="s">
        <v>141</v>
      </c>
      <c r="E233" s="215" t="s">
        <v>1695</v>
      </c>
      <c r="F233" s="216" t="s">
        <v>1696</v>
      </c>
      <c r="G233" s="217" t="s">
        <v>144</v>
      </c>
      <c r="H233" s="218">
        <v>2</v>
      </c>
      <c r="I233" s="219"/>
      <c r="J233" s="220">
        <f>ROUND(I233*H233,2)</f>
        <v>0</v>
      </c>
      <c r="K233" s="221"/>
      <c r="L233" s="41"/>
      <c r="M233" s="222" t="s">
        <v>1</v>
      </c>
      <c r="N233" s="223" t="s">
        <v>37</v>
      </c>
      <c r="O233" s="88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6" t="s">
        <v>204</v>
      </c>
      <c r="AT233" s="226" t="s">
        <v>141</v>
      </c>
      <c r="AU233" s="226" t="s">
        <v>82</v>
      </c>
      <c r="AY233" s="14" t="s">
        <v>140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14" t="s">
        <v>80</v>
      </c>
      <c r="BK233" s="227">
        <f>ROUND(I233*H233,2)</f>
        <v>0</v>
      </c>
      <c r="BL233" s="14" t="s">
        <v>204</v>
      </c>
      <c r="BM233" s="226" t="s">
        <v>481</v>
      </c>
    </row>
    <row r="234" s="2" customFormat="1" ht="16.5" customHeight="1">
      <c r="A234" s="35"/>
      <c r="B234" s="36"/>
      <c r="C234" s="214" t="s">
        <v>326</v>
      </c>
      <c r="D234" s="214" t="s">
        <v>141</v>
      </c>
      <c r="E234" s="215" t="s">
        <v>1697</v>
      </c>
      <c r="F234" s="216" t="s">
        <v>1698</v>
      </c>
      <c r="G234" s="217" t="s">
        <v>144</v>
      </c>
      <c r="H234" s="218">
        <v>5</v>
      </c>
      <c r="I234" s="219"/>
      <c r="J234" s="220">
        <f>ROUND(I234*H234,2)</f>
        <v>0</v>
      </c>
      <c r="K234" s="221"/>
      <c r="L234" s="41"/>
      <c r="M234" s="222" t="s">
        <v>1</v>
      </c>
      <c r="N234" s="223" t="s">
        <v>37</v>
      </c>
      <c r="O234" s="88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26" t="s">
        <v>204</v>
      </c>
      <c r="AT234" s="226" t="s">
        <v>141</v>
      </c>
      <c r="AU234" s="226" t="s">
        <v>82</v>
      </c>
      <c r="AY234" s="14" t="s">
        <v>140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14" t="s">
        <v>80</v>
      </c>
      <c r="BK234" s="227">
        <f>ROUND(I234*H234,2)</f>
        <v>0</v>
      </c>
      <c r="BL234" s="14" t="s">
        <v>204</v>
      </c>
      <c r="BM234" s="226" t="s">
        <v>482</v>
      </c>
    </row>
    <row r="235" s="2" customFormat="1" ht="24.15" customHeight="1">
      <c r="A235" s="35"/>
      <c r="B235" s="36"/>
      <c r="C235" s="214" t="s">
        <v>483</v>
      </c>
      <c r="D235" s="214" t="s">
        <v>141</v>
      </c>
      <c r="E235" s="215" t="s">
        <v>1699</v>
      </c>
      <c r="F235" s="216" t="s">
        <v>1700</v>
      </c>
      <c r="G235" s="217" t="s">
        <v>144</v>
      </c>
      <c r="H235" s="218">
        <v>2</v>
      </c>
      <c r="I235" s="219"/>
      <c r="J235" s="220">
        <f>ROUND(I235*H235,2)</f>
        <v>0</v>
      </c>
      <c r="K235" s="221"/>
      <c r="L235" s="41"/>
      <c r="M235" s="222" t="s">
        <v>1</v>
      </c>
      <c r="N235" s="223" t="s">
        <v>37</v>
      </c>
      <c r="O235" s="88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26" t="s">
        <v>204</v>
      </c>
      <c r="AT235" s="226" t="s">
        <v>141</v>
      </c>
      <c r="AU235" s="226" t="s">
        <v>82</v>
      </c>
      <c r="AY235" s="14" t="s">
        <v>140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14" t="s">
        <v>80</v>
      </c>
      <c r="BK235" s="227">
        <f>ROUND(I235*H235,2)</f>
        <v>0</v>
      </c>
      <c r="BL235" s="14" t="s">
        <v>204</v>
      </c>
      <c r="BM235" s="226" t="s">
        <v>486</v>
      </c>
    </row>
    <row r="236" s="2" customFormat="1" ht="24.15" customHeight="1">
      <c r="A236" s="35"/>
      <c r="B236" s="36"/>
      <c r="C236" s="214" t="s">
        <v>329</v>
      </c>
      <c r="D236" s="214" t="s">
        <v>141</v>
      </c>
      <c r="E236" s="215" t="s">
        <v>1701</v>
      </c>
      <c r="F236" s="216" t="s">
        <v>1702</v>
      </c>
      <c r="G236" s="217" t="s">
        <v>144</v>
      </c>
      <c r="H236" s="218">
        <v>1</v>
      </c>
      <c r="I236" s="219"/>
      <c r="J236" s="220">
        <f>ROUND(I236*H236,2)</f>
        <v>0</v>
      </c>
      <c r="K236" s="221"/>
      <c r="L236" s="41"/>
      <c r="M236" s="222" t="s">
        <v>1</v>
      </c>
      <c r="N236" s="223" t="s">
        <v>37</v>
      </c>
      <c r="O236" s="88"/>
      <c r="P236" s="224">
        <f>O236*H236</f>
        <v>0</v>
      </c>
      <c r="Q236" s="224">
        <v>0</v>
      </c>
      <c r="R236" s="224">
        <f>Q236*H236</f>
        <v>0</v>
      </c>
      <c r="S236" s="224">
        <v>0</v>
      </c>
      <c r="T236" s="225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26" t="s">
        <v>204</v>
      </c>
      <c r="AT236" s="226" t="s">
        <v>141</v>
      </c>
      <c r="AU236" s="226" t="s">
        <v>82</v>
      </c>
      <c r="AY236" s="14" t="s">
        <v>140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14" t="s">
        <v>80</v>
      </c>
      <c r="BK236" s="227">
        <f>ROUND(I236*H236,2)</f>
        <v>0</v>
      </c>
      <c r="BL236" s="14" t="s">
        <v>204</v>
      </c>
      <c r="BM236" s="226" t="s">
        <v>489</v>
      </c>
    </row>
    <row r="237" s="2" customFormat="1" ht="16.5" customHeight="1">
      <c r="A237" s="35"/>
      <c r="B237" s="36"/>
      <c r="C237" s="214" t="s">
        <v>490</v>
      </c>
      <c r="D237" s="214" t="s">
        <v>141</v>
      </c>
      <c r="E237" s="215" t="s">
        <v>1703</v>
      </c>
      <c r="F237" s="216" t="s">
        <v>1704</v>
      </c>
      <c r="G237" s="217" t="s">
        <v>144</v>
      </c>
      <c r="H237" s="218">
        <v>3</v>
      </c>
      <c r="I237" s="219"/>
      <c r="J237" s="220">
        <f>ROUND(I237*H237,2)</f>
        <v>0</v>
      </c>
      <c r="K237" s="221"/>
      <c r="L237" s="41"/>
      <c r="M237" s="222" t="s">
        <v>1</v>
      </c>
      <c r="N237" s="223" t="s">
        <v>37</v>
      </c>
      <c r="O237" s="88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26" t="s">
        <v>204</v>
      </c>
      <c r="AT237" s="226" t="s">
        <v>141</v>
      </c>
      <c r="AU237" s="226" t="s">
        <v>82</v>
      </c>
      <c r="AY237" s="14" t="s">
        <v>140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14" t="s">
        <v>80</v>
      </c>
      <c r="BK237" s="227">
        <f>ROUND(I237*H237,2)</f>
        <v>0</v>
      </c>
      <c r="BL237" s="14" t="s">
        <v>204</v>
      </c>
      <c r="BM237" s="226" t="s">
        <v>493</v>
      </c>
    </row>
    <row r="238" s="2" customFormat="1" ht="24.15" customHeight="1">
      <c r="A238" s="35"/>
      <c r="B238" s="36"/>
      <c r="C238" s="214" t="s">
        <v>110</v>
      </c>
      <c r="D238" s="214" t="s">
        <v>141</v>
      </c>
      <c r="E238" s="215" t="s">
        <v>1705</v>
      </c>
      <c r="F238" s="216" t="s">
        <v>1706</v>
      </c>
      <c r="G238" s="217" t="s">
        <v>144</v>
      </c>
      <c r="H238" s="218">
        <v>3</v>
      </c>
      <c r="I238" s="219"/>
      <c r="J238" s="220">
        <f>ROUND(I238*H238,2)</f>
        <v>0</v>
      </c>
      <c r="K238" s="221"/>
      <c r="L238" s="41"/>
      <c r="M238" s="222" t="s">
        <v>1</v>
      </c>
      <c r="N238" s="223" t="s">
        <v>37</v>
      </c>
      <c r="O238" s="88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26" t="s">
        <v>204</v>
      </c>
      <c r="AT238" s="226" t="s">
        <v>141</v>
      </c>
      <c r="AU238" s="226" t="s">
        <v>82</v>
      </c>
      <c r="AY238" s="14" t="s">
        <v>140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14" t="s">
        <v>80</v>
      </c>
      <c r="BK238" s="227">
        <f>ROUND(I238*H238,2)</f>
        <v>0</v>
      </c>
      <c r="BL238" s="14" t="s">
        <v>204</v>
      </c>
      <c r="BM238" s="226" t="s">
        <v>496</v>
      </c>
    </row>
    <row r="239" s="2" customFormat="1" ht="16.5" customHeight="1">
      <c r="A239" s="35"/>
      <c r="B239" s="36"/>
      <c r="C239" s="214" t="s">
        <v>497</v>
      </c>
      <c r="D239" s="214" t="s">
        <v>141</v>
      </c>
      <c r="E239" s="215" t="s">
        <v>1707</v>
      </c>
      <c r="F239" s="216" t="s">
        <v>1708</v>
      </c>
      <c r="G239" s="217" t="s">
        <v>144</v>
      </c>
      <c r="H239" s="218">
        <v>3</v>
      </c>
      <c r="I239" s="219"/>
      <c r="J239" s="220">
        <f>ROUND(I239*H239,2)</f>
        <v>0</v>
      </c>
      <c r="K239" s="221"/>
      <c r="L239" s="41"/>
      <c r="M239" s="222" t="s">
        <v>1</v>
      </c>
      <c r="N239" s="223" t="s">
        <v>37</v>
      </c>
      <c r="O239" s="88"/>
      <c r="P239" s="224">
        <f>O239*H239</f>
        <v>0</v>
      </c>
      <c r="Q239" s="224">
        <v>0</v>
      </c>
      <c r="R239" s="224">
        <f>Q239*H239</f>
        <v>0</v>
      </c>
      <c r="S239" s="224">
        <v>0</v>
      </c>
      <c r="T239" s="225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26" t="s">
        <v>204</v>
      </c>
      <c r="AT239" s="226" t="s">
        <v>141</v>
      </c>
      <c r="AU239" s="226" t="s">
        <v>82</v>
      </c>
      <c r="AY239" s="14" t="s">
        <v>140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14" t="s">
        <v>80</v>
      </c>
      <c r="BK239" s="227">
        <f>ROUND(I239*H239,2)</f>
        <v>0</v>
      </c>
      <c r="BL239" s="14" t="s">
        <v>204</v>
      </c>
      <c r="BM239" s="226" t="s">
        <v>500</v>
      </c>
    </row>
    <row r="240" s="2" customFormat="1" ht="24.15" customHeight="1">
      <c r="A240" s="35"/>
      <c r="B240" s="36"/>
      <c r="C240" s="214" t="s">
        <v>335</v>
      </c>
      <c r="D240" s="214" t="s">
        <v>141</v>
      </c>
      <c r="E240" s="215" t="s">
        <v>1709</v>
      </c>
      <c r="F240" s="216" t="s">
        <v>1710</v>
      </c>
      <c r="G240" s="217" t="s">
        <v>144</v>
      </c>
      <c r="H240" s="218">
        <v>9</v>
      </c>
      <c r="I240" s="219"/>
      <c r="J240" s="220">
        <f>ROUND(I240*H240,2)</f>
        <v>0</v>
      </c>
      <c r="K240" s="221"/>
      <c r="L240" s="41"/>
      <c r="M240" s="222" t="s">
        <v>1</v>
      </c>
      <c r="N240" s="223" t="s">
        <v>37</v>
      </c>
      <c r="O240" s="88"/>
      <c r="P240" s="224">
        <f>O240*H240</f>
        <v>0</v>
      </c>
      <c r="Q240" s="224">
        <v>0</v>
      </c>
      <c r="R240" s="224">
        <f>Q240*H240</f>
        <v>0</v>
      </c>
      <c r="S240" s="224">
        <v>0</v>
      </c>
      <c r="T240" s="225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26" t="s">
        <v>204</v>
      </c>
      <c r="AT240" s="226" t="s">
        <v>141</v>
      </c>
      <c r="AU240" s="226" t="s">
        <v>82</v>
      </c>
      <c r="AY240" s="14" t="s">
        <v>140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14" t="s">
        <v>80</v>
      </c>
      <c r="BK240" s="227">
        <f>ROUND(I240*H240,2)</f>
        <v>0</v>
      </c>
      <c r="BL240" s="14" t="s">
        <v>204</v>
      </c>
      <c r="BM240" s="226" t="s">
        <v>501</v>
      </c>
    </row>
    <row r="241" s="2" customFormat="1" ht="24.15" customHeight="1">
      <c r="A241" s="35"/>
      <c r="B241" s="36"/>
      <c r="C241" s="214" t="s">
        <v>502</v>
      </c>
      <c r="D241" s="214" t="s">
        <v>141</v>
      </c>
      <c r="E241" s="215" t="s">
        <v>1711</v>
      </c>
      <c r="F241" s="216" t="s">
        <v>1712</v>
      </c>
      <c r="G241" s="217" t="s">
        <v>144</v>
      </c>
      <c r="H241" s="218">
        <v>3</v>
      </c>
      <c r="I241" s="219"/>
      <c r="J241" s="220">
        <f>ROUND(I241*H241,2)</f>
        <v>0</v>
      </c>
      <c r="K241" s="221"/>
      <c r="L241" s="41"/>
      <c r="M241" s="222" t="s">
        <v>1</v>
      </c>
      <c r="N241" s="223" t="s">
        <v>37</v>
      </c>
      <c r="O241" s="88"/>
      <c r="P241" s="224">
        <f>O241*H241</f>
        <v>0</v>
      </c>
      <c r="Q241" s="224">
        <v>0</v>
      </c>
      <c r="R241" s="224">
        <f>Q241*H241</f>
        <v>0</v>
      </c>
      <c r="S241" s="224">
        <v>0</v>
      </c>
      <c r="T241" s="225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26" t="s">
        <v>204</v>
      </c>
      <c r="AT241" s="226" t="s">
        <v>141</v>
      </c>
      <c r="AU241" s="226" t="s">
        <v>82</v>
      </c>
      <c r="AY241" s="14" t="s">
        <v>140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14" t="s">
        <v>80</v>
      </c>
      <c r="BK241" s="227">
        <f>ROUND(I241*H241,2)</f>
        <v>0</v>
      </c>
      <c r="BL241" s="14" t="s">
        <v>204</v>
      </c>
      <c r="BM241" s="226" t="s">
        <v>506</v>
      </c>
    </row>
    <row r="242" s="2" customFormat="1" ht="21.75" customHeight="1">
      <c r="A242" s="35"/>
      <c r="B242" s="36"/>
      <c r="C242" s="214" t="s">
        <v>339</v>
      </c>
      <c r="D242" s="214" t="s">
        <v>141</v>
      </c>
      <c r="E242" s="215" t="s">
        <v>1713</v>
      </c>
      <c r="F242" s="216" t="s">
        <v>1714</v>
      </c>
      <c r="G242" s="217" t="s">
        <v>144</v>
      </c>
      <c r="H242" s="218">
        <v>2</v>
      </c>
      <c r="I242" s="219"/>
      <c r="J242" s="220">
        <f>ROUND(I242*H242,2)</f>
        <v>0</v>
      </c>
      <c r="K242" s="221"/>
      <c r="L242" s="41"/>
      <c r="M242" s="222" t="s">
        <v>1</v>
      </c>
      <c r="N242" s="223" t="s">
        <v>37</v>
      </c>
      <c r="O242" s="88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26" t="s">
        <v>204</v>
      </c>
      <c r="AT242" s="226" t="s">
        <v>141</v>
      </c>
      <c r="AU242" s="226" t="s">
        <v>82</v>
      </c>
      <c r="AY242" s="14" t="s">
        <v>140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14" t="s">
        <v>80</v>
      </c>
      <c r="BK242" s="227">
        <f>ROUND(I242*H242,2)</f>
        <v>0</v>
      </c>
      <c r="BL242" s="14" t="s">
        <v>204</v>
      </c>
      <c r="BM242" s="226" t="s">
        <v>511</v>
      </c>
    </row>
    <row r="243" s="2" customFormat="1" ht="21.75" customHeight="1">
      <c r="A243" s="35"/>
      <c r="B243" s="36"/>
      <c r="C243" s="214" t="s">
        <v>512</v>
      </c>
      <c r="D243" s="214" t="s">
        <v>141</v>
      </c>
      <c r="E243" s="215" t="s">
        <v>1715</v>
      </c>
      <c r="F243" s="216" t="s">
        <v>1716</v>
      </c>
      <c r="G243" s="217" t="s">
        <v>144</v>
      </c>
      <c r="H243" s="218">
        <v>1</v>
      </c>
      <c r="I243" s="219"/>
      <c r="J243" s="220">
        <f>ROUND(I243*H243,2)</f>
        <v>0</v>
      </c>
      <c r="K243" s="221"/>
      <c r="L243" s="41"/>
      <c r="M243" s="222" t="s">
        <v>1</v>
      </c>
      <c r="N243" s="223" t="s">
        <v>37</v>
      </c>
      <c r="O243" s="88"/>
      <c r="P243" s="224">
        <f>O243*H243</f>
        <v>0</v>
      </c>
      <c r="Q243" s="224">
        <v>0</v>
      </c>
      <c r="R243" s="224">
        <f>Q243*H243</f>
        <v>0</v>
      </c>
      <c r="S243" s="224">
        <v>0</v>
      </c>
      <c r="T243" s="225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26" t="s">
        <v>204</v>
      </c>
      <c r="AT243" s="226" t="s">
        <v>141</v>
      </c>
      <c r="AU243" s="226" t="s">
        <v>82</v>
      </c>
      <c r="AY243" s="14" t="s">
        <v>140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14" t="s">
        <v>80</v>
      </c>
      <c r="BK243" s="227">
        <f>ROUND(I243*H243,2)</f>
        <v>0</v>
      </c>
      <c r="BL243" s="14" t="s">
        <v>204</v>
      </c>
      <c r="BM243" s="226" t="s">
        <v>515</v>
      </c>
    </row>
    <row r="244" s="2" customFormat="1" ht="16.5" customHeight="1">
      <c r="A244" s="35"/>
      <c r="B244" s="36"/>
      <c r="C244" s="214" t="s">
        <v>342</v>
      </c>
      <c r="D244" s="214" t="s">
        <v>141</v>
      </c>
      <c r="E244" s="215" t="s">
        <v>1717</v>
      </c>
      <c r="F244" s="216" t="s">
        <v>1718</v>
      </c>
      <c r="G244" s="217" t="s">
        <v>213</v>
      </c>
      <c r="H244" s="218">
        <v>2</v>
      </c>
      <c r="I244" s="219"/>
      <c r="J244" s="220">
        <f>ROUND(I244*H244,2)</f>
        <v>0</v>
      </c>
      <c r="K244" s="221"/>
      <c r="L244" s="41"/>
      <c r="M244" s="222" t="s">
        <v>1</v>
      </c>
      <c r="N244" s="223" t="s">
        <v>37</v>
      </c>
      <c r="O244" s="88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6" t="s">
        <v>204</v>
      </c>
      <c r="AT244" s="226" t="s">
        <v>141</v>
      </c>
      <c r="AU244" s="226" t="s">
        <v>82</v>
      </c>
      <c r="AY244" s="14" t="s">
        <v>140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14" t="s">
        <v>80</v>
      </c>
      <c r="BK244" s="227">
        <f>ROUND(I244*H244,2)</f>
        <v>0</v>
      </c>
      <c r="BL244" s="14" t="s">
        <v>204</v>
      </c>
      <c r="BM244" s="226" t="s">
        <v>518</v>
      </c>
    </row>
    <row r="245" s="2" customFormat="1" ht="16.5" customHeight="1">
      <c r="A245" s="35"/>
      <c r="B245" s="36"/>
      <c r="C245" s="214" t="s">
        <v>519</v>
      </c>
      <c r="D245" s="214" t="s">
        <v>141</v>
      </c>
      <c r="E245" s="215" t="s">
        <v>1719</v>
      </c>
      <c r="F245" s="216" t="s">
        <v>1720</v>
      </c>
      <c r="G245" s="217" t="s">
        <v>213</v>
      </c>
      <c r="H245" s="218">
        <v>1</v>
      </c>
      <c r="I245" s="219"/>
      <c r="J245" s="220">
        <f>ROUND(I245*H245,2)</f>
        <v>0</v>
      </c>
      <c r="K245" s="221"/>
      <c r="L245" s="41"/>
      <c r="M245" s="222" t="s">
        <v>1</v>
      </c>
      <c r="N245" s="223" t="s">
        <v>37</v>
      </c>
      <c r="O245" s="88"/>
      <c r="P245" s="224">
        <f>O245*H245</f>
        <v>0</v>
      </c>
      <c r="Q245" s="224">
        <v>0</v>
      </c>
      <c r="R245" s="224">
        <f>Q245*H245</f>
        <v>0</v>
      </c>
      <c r="S245" s="224">
        <v>0</v>
      </c>
      <c r="T245" s="225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26" t="s">
        <v>204</v>
      </c>
      <c r="AT245" s="226" t="s">
        <v>141</v>
      </c>
      <c r="AU245" s="226" t="s">
        <v>82</v>
      </c>
      <c r="AY245" s="14" t="s">
        <v>140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14" t="s">
        <v>80</v>
      </c>
      <c r="BK245" s="227">
        <f>ROUND(I245*H245,2)</f>
        <v>0</v>
      </c>
      <c r="BL245" s="14" t="s">
        <v>204</v>
      </c>
      <c r="BM245" s="226" t="s">
        <v>522</v>
      </c>
    </row>
    <row r="246" s="2" customFormat="1" ht="24.15" customHeight="1">
      <c r="A246" s="35"/>
      <c r="B246" s="36"/>
      <c r="C246" s="214" t="s">
        <v>346</v>
      </c>
      <c r="D246" s="214" t="s">
        <v>141</v>
      </c>
      <c r="E246" s="215" t="s">
        <v>1721</v>
      </c>
      <c r="F246" s="216" t="s">
        <v>1722</v>
      </c>
      <c r="G246" s="217" t="s">
        <v>505</v>
      </c>
      <c r="H246" s="246"/>
      <c r="I246" s="219"/>
      <c r="J246" s="220">
        <f>ROUND(I246*H246,2)</f>
        <v>0</v>
      </c>
      <c r="K246" s="221"/>
      <c r="L246" s="41"/>
      <c r="M246" s="222" t="s">
        <v>1</v>
      </c>
      <c r="N246" s="223" t="s">
        <v>37</v>
      </c>
      <c r="O246" s="88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26" t="s">
        <v>204</v>
      </c>
      <c r="AT246" s="226" t="s">
        <v>141</v>
      </c>
      <c r="AU246" s="226" t="s">
        <v>82</v>
      </c>
      <c r="AY246" s="14" t="s">
        <v>140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14" t="s">
        <v>80</v>
      </c>
      <c r="BK246" s="227">
        <f>ROUND(I246*H246,2)</f>
        <v>0</v>
      </c>
      <c r="BL246" s="14" t="s">
        <v>204</v>
      </c>
      <c r="BM246" s="226" t="s">
        <v>525</v>
      </c>
    </row>
    <row r="247" s="12" customFormat="1" ht="22.8" customHeight="1">
      <c r="A247" s="12"/>
      <c r="B247" s="200"/>
      <c r="C247" s="201"/>
      <c r="D247" s="202" t="s">
        <v>71</v>
      </c>
      <c r="E247" s="228" t="s">
        <v>1723</v>
      </c>
      <c r="F247" s="228" t="s">
        <v>1724</v>
      </c>
      <c r="G247" s="201"/>
      <c r="H247" s="201"/>
      <c r="I247" s="204"/>
      <c r="J247" s="229">
        <f>BK247</f>
        <v>0</v>
      </c>
      <c r="K247" s="201"/>
      <c r="L247" s="206"/>
      <c r="M247" s="207"/>
      <c r="N247" s="208"/>
      <c r="O247" s="208"/>
      <c r="P247" s="209">
        <f>SUM(P248:P249)</f>
        <v>0</v>
      </c>
      <c r="Q247" s="208"/>
      <c r="R247" s="209">
        <f>SUM(R248:R249)</f>
        <v>0</v>
      </c>
      <c r="S247" s="208"/>
      <c r="T247" s="210">
        <f>SUM(T248:T249)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1" t="s">
        <v>82</v>
      </c>
      <c r="AT247" s="212" t="s">
        <v>71</v>
      </c>
      <c r="AU247" s="212" t="s">
        <v>80</v>
      </c>
      <c r="AY247" s="211" t="s">
        <v>140</v>
      </c>
      <c r="BK247" s="213">
        <f>SUM(BK248:BK249)</f>
        <v>0</v>
      </c>
    </row>
    <row r="248" s="2" customFormat="1" ht="33" customHeight="1">
      <c r="A248" s="35"/>
      <c r="B248" s="36"/>
      <c r="C248" s="214" t="s">
        <v>526</v>
      </c>
      <c r="D248" s="214" t="s">
        <v>141</v>
      </c>
      <c r="E248" s="215" t="s">
        <v>1725</v>
      </c>
      <c r="F248" s="216" t="s">
        <v>1726</v>
      </c>
      <c r="G248" s="217" t="s">
        <v>144</v>
      </c>
      <c r="H248" s="218">
        <v>1</v>
      </c>
      <c r="I248" s="219"/>
      <c r="J248" s="220">
        <f>ROUND(I248*H248,2)</f>
        <v>0</v>
      </c>
      <c r="K248" s="221"/>
      <c r="L248" s="41"/>
      <c r="M248" s="222" t="s">
        <v>1</v>
      </c>
      <c r="N248" s="223" t="s">
        <v>37</v>
      </c>
      <c r="O248" s="88"/>
      <c r="P248" s="224">
        <f>O248*H248</f>
        <v>0</v>
      </c>
      <c r="Q248" s="224">
        <v>0</v>
      </c>
      <c r="R248" s="224">
        <f>Q248*H248</f>
        <v>0</v>
      </c>
      <c r="S248" s="224">
        <v>0</v>
      </c>
      <c r="T248" s="225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26" t="s">
        <v>204</v>
      </c>
      <c r="AT248" s="226" t="s">
        <v>141</v>
      </c>
      <c r="AU248" s="226" t="s">
        <v>82</v>
      </c>
      <c r="AY248" s="14" t="s">
        <v>140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14" t="s">
        <v>80</v>
      </c>
      <c r="BK248" s="227">
        <f>ROUND(I248*H248,2)</f>
        <v>0</v>
      </c>
      <c r="BL248" s="14" t="s">
        <v>204</v>
      </c>
      <c r="BM248" s="226" t="s">
        <v>529</v>
      </c>
    </row>
    <row r="249" s="2" customFormat="1" ht="24.15" customHeight="1">
      <c r="A249" s="35"/>
      <c r="B249" s="36"/>
      <c r="C249" s="214" t="s">
        <v>86</v>
      </c>
      <c r="D249" s="214" t="s">
        <v>141</v>
      </c>
      <c r="E249" s="215" t="s">
        <v>1727</v>
      </c>
      <c r="F249" s="216" t="s">
        <v>1728</v>
      </c>
      <c r="G249" s="217" t="s">
        <v>505</v>
      </c>
      <c r="H249" s="246"/>
      <c r="I249" s="219"/>
      <c r="J249" s="220">
        <f>ROUND(I249*H249,2)</f>
        <v>0</v>
      </c>
      <c r="K249" s="221"/>
      <c r="L249" s="41"/>
      <c r="M249" s="222" t="s">
        <v>1</v>
      </c>
      <c r="N249" s="223" t="s">
        <v>37</v>
      </c>
      <c r="O249" s="88"/>
      <c r="P249" s="224">
        <f>O249*H249</f>
        <v>0</v>
      </c>
      <c r="Q249" s="224">
        <v>0</v>
      </c>
      <c r="R249" s="224">
        <f>Q249*H249</f>
        <v>0</v>
      </c>
      <c r="S249" s="224">
        <v>0</v>
      </c>
      <c r="T249" s="225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26" t="s">
        <v>204</v>
      </c>
      <c r="AT249" s="226" t="s">
        <v>141</v>
      </c>
      <c r="AU249" s="226" t="s">
        <v>82</v>
      </c>
      <c r="AY249" s="14" t="s">
        <v>140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14" t="s">
        <v>80</v>
      </c>
      <c r="BK249" s="227">
        <f>ROUND(I249*H249,2)</f>
        <v>0</v>
      </c>
      <c r="BL249" s="14" t="s">
        <v>204</v>
      </c>
      <c r="BM249" s="226" t="s">
        <v>534</v>
      </c>
    </row>
    <row r="250" s="12" customFormat="1" ht="22.8" customHeight="1">
      <c r="A250" s="12"/>
      <c r="B250" s="200"/>
      <c r="C250" s="201"/>
      <c r="D250" s="202" t="s">
        <v>71</v>
      </c>
      <c r="E250" s="228" t="s">
        <v>1729</v>
      </c>
      <c r="F250" s="228" t="s">
        <v>1730</v>
      </c>
      <c r="G250" s="201"/>
      <c r="H250" s="201"/>
      <c r="I250" s="204"/>
      <c r="J250" s="229">
        <f>BK250</f>
        <v>0</v>
      </c>
      <c r="K250" s="201"/>
      <c r="L250" s="206"/>
      <c r="M250" s="207"/>
      <c r="N250" s="208"/>
      <c r="O250" s="208"/>
      <c r="P250" s="209">
        <f>SUM(P251:P264)</f>
        <v>0</v>
      </c>
      <c r="Q250" s="208"/>
      <c r="R250" s="209">
        <f>SUM(R251:R264)</f>
        <v>0</v>
      </c>
      <c r="S250" s="208"/>
      <c r="T250" s="210">
        <f>SUM(T251:T264)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1" t="s">
        <v>82</v>
      </c>
      <c r="AT250" s="212" t="s">
        <v>71</v>
      </c>
      <c r="AU250" s="212" t="s">
        <v>80</v>
      </c>
      <c r="AY250" s="211" t="s">
        <v>140</v>
      </c>
      <c r="BK250" s="213">
        <f>SUM(BK251:BK264)</f>
        <v>0</v>
      </c>
    </row>
    <row r="251" s="2" customFormat="1" ht="24.15" customHeight="1">
      <c r="A251" s="35"/>
      <c r="B251" s="36"/>
      <c r="C251" s="214" t="s">
        <v>537</v>
      </c>
      <c r="D251" s="214" t="s">
        <v>141</v>
      </c>
      <c r="E251" s="215" t="s">
        <v>1731</v>
      </c>
      <c r="F251" s="216" t="s">
        <v>1732</v>
      </c>
      <c r="G251" s="217" t="s">
        <v>240</v>
      </c>
      <c r="H251" s="218">
        <v>30</v>
      </c>
      <c r="I251" s="219"/>
      <c r="J251" s="220">
        <f>ROUND(I251*H251,2)</f>
        <v>0</v>
      </c>
      <c r="K251" s="221"/>
      <c r="L251" s="41"/>
      <c r="M251" s="222" t="s">
        <v>1</v>
      </c>
      <c r="N251" s="223" t="s">
        <v>37</v>
      </c>
      <c r="O251" s="88"/>
      <c r="P251" s="224">
        <f>O251*H251</f>
        <v>0</v>
      </c>
      <c r="Q251" s="224">
        <v>0</v>
      </c>
      <c r="R251" s="224">
        <f>Q251*H251</f>
        <v>0</v>
      </c>
      <c r="S251" s="224">
        <v>0</v>
      </c>
      <c r="T251" s="225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26" t="s">
        <v>204</v>
      </c>
      <c r="AT251" s="226" t="s">
        <v>141</v>
      </c>
      <c r="AU251" s="226" t="s">
        <v>82</v>
      </c>
      <c r="AY251" s="14" t="s">
        <v>140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14" t="s">
        <v>80</v>
      </c>
      <c r="BK251" s="227">
        <f>ROUND(I251*H251,2)</f>
        <v>0</v>
      </c>
      <c r="BL251" s="14" t="s">
        <v>204</v>
      </c>
      <c r="BM251" s="226" t="s">
        <v>540</v>
      </c>
    </row>
    <row r="252" s="2" customFormat="1" ht="24.15" customHeight="1">
      <c r="A252" s="35"/>
      <c r="B252" s="36"/>
      <c r="C252" s="214" t="s">
        <v>352</v>
      </c>
      <c r="D252" s="214" t="s">
        <v>141</v>
      </c>
      <c r="E252" s="215" t="s">
        <v>1733</v>
      </c>
      <c r="F252" s="216" t="s">
        <v>1734</v>
      </c>
      <c r="G252" s="217" t="s">
        <v>240</v>
      </c>
      <c r="H252" s="218">
        <v>27</v>
      </c>
      <c r="I252" s="219"/>
      <c r="J252" s="220">
        <f>ROUND(I252*H252,2)</f>
        <v>0</v>
      </c>
      <c r="K252" s="221"/>
      <c r="L252" s="41"/>
      <c r="M252" s="222" t="s">
        <v>1</v>
      </c>
      <c r="N252" s="223" t="s">
        <v>37</v>
      </c>
      <c r="O252" s="88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26" t="s">
        <v>204</v>
      </c>
      <c r="AT252" s="226" t="s">
        <v>141</v>
      </c>
      <c r="AU252" s="226" t="s">
        <v>82</v>
      </c>
      <c r="AY252" s="14" t="s">
        <v>140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14" t="s">
        <v>80</v>
      </c>
      <c r="BK252" s="227">
        <f>ROUND(I252*H252,2)</f>
        <v>0</v>
      </c>
      <c r="BL252" s="14" t="s">
        <v>204</v>
      </c>
      <c r="BM252" s="226" t="s">
        <v>543</v>
      </c>
    </row>
    <row r="253" s="2" customFormat="1" ht="24.15" customHeight="1">
      <c r="A253" s="35"/>
      <c r="B253" s="36"/>
      <c r="C253" s="214" t="s">
        <v>544</v>
      </c>
      <c r="D253" s="214" t="s">
        <v>141</v>
      </c>
      <c r="E253" s="215" t="s">
        <v>1735</v>
      </c>
      <c r="F253" s="216" t="s">
        <v>1736</v>
      </c>
      <c r="G253" s="217" t="s">
        <v>240</v>
      </c>
      <c r="H253" s="218">
        <v>12</v>
      </c>
      <c r="I253" s="219"/>
      <c r="J253" s="220">
        <f>ROUND(I253*H253,2)</f>
        <v>0</v>
      </c>
      <c r="K253" s="221"/>
      <c r="L253" s="41"/>
      <c r="M253" s="222" t="s">
        <v>1</v>
      </c>
      <c r="N253" s="223" t="s">
        <v>37</v>
      </c>
      <c r="O253" s="88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26" t="s">
        <v>204</v>
      </c>
      <c r="AT253" s="226" t="s">
        <v>141</v>
      </c>
      <c r="AU253" s="226" t="s">
        <v>82</v>
      </c>
      <c r="AY253" s="14" t="s">
        <v>140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14" t="s">
        <v>80</v>
      </c>
      <c r="BK253" s="227">
        <f>ROUND(I253*H253,2)</f>
        <v>0</v>
      </c>
      <c r="BL253" s="14" t="s">
        <v>204</v>
      </c>
      <c r="BM253" s="226" t="s">
        <v>547</v>
      </c>
    </row>
    <row r="254" s="2" customFormat="1" ht="33" customHeight="1">
      <c r="A254" s="35"/>
      <c r="B254" s="36"/>
      <c r="C254" s="214" t="s">
        <v>355</v>
      </c>
      <c r="D254" s="214" t="s">
        <v>141</v>
      </c>
      <c r="E254" s="215" t="s">
        <v>1737</v>
      </c>
      <c r="F254" s="216" t="s">
        <v>1738</v>
      </c>
      <c r="G254" s="217" t="s">
        <v>213</v>
      </c>
      <c r="H254" s="218">
        <v>1</v>
      </c>
      <c r="I254" s="219"/>
      <c r="J254" s="220">
        <f>ROUND(I254*H254,2)</f>
        <v>0</v>
      </c>
      <c r="K254" s="221"/>
      <c r="L254" s="41"/>
      <c r="M254" s="222" t="s">
        <v>1</v>
      </c>
      <c r="N254" s="223" t="s">
        <v>37</v>
      </c>
      <c r="O254" s="88"/>
      <c r="P254" s="224">
        <f>O254*H254</f>
        <v>0</v>
      </c>
      <c r="Q254" s="224">
        <v>0</v>
      </c>
      <c r="R254" s="224">
        <f>Q254*H254</f>
        <v>0</v>
      </c>
      <c r="S254" s="224">
        <v>0</v>
      </c>
      <c r="T254" s="225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26" t="s">
        <v>204</v>
      </c>
      <c r="AT254" s="226" t="s">
        <v>141</v>
      </c>
      <c r="AU254" s="226" t="s">
        <v>82</v>
      </c>
      <c r="AY254" s="14" t="s">
        <v>140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14" t="s">
        <v>80</v>
      </c>
      <c r="BK254" s="227">
        <f>ROUND(I254*H254,2)</f>
        <v>0</v>
      </c>
      <c r="BL254" s="14" t="s">
        <v>204</v>
      </c>
      <c r="BM254" s="226" t="s">
        <v>550</v>
      </c>
    </row>
    <row r="255" s="2" customFormat="1" ht="33" customHeight="1">
      <c r="A255" s="35"/>
      <c r="B255" s="36"/>
      <c r="C255" s="214" t="s">
        <v>551</v>
      </c>
      <c r="D255" s="214" t="s">
        <v>141</v>
      </c>
      <c r="E255" s="215" t="s">
        <v>1739</v>
      </c>
      <c r="F255" s="216" t="s">
        <v>1740</v>
      </c>
      <c r="G255" s="217" t="s">
        <v>213</v>
      </c>
      <c r="H255" s="218">
        <v>1</v>
      </c>
      <c r="I255" s="219"/>
      <c r="J255" s="220">
        <f>ROUND(I255*H255,2)</f>
        <v>0</v>
      </c>
      <c r="K255" s="221"/>
      <c r="L255" s="41"/>
      <c r="M255" s="222" t="s">
        <v>1</v>
      </c>
      <c r="N255" s="223" t="s">
        <v>37</v>
      </c>
      <c r="O255" s="88"/>
      <c r="P255" s="224">
        <f>O255*H255</f>
        <v>0</v>
      </c>
      <c r="Q255" s="224">
        <v>0</v>
      </c>
      <c r="R255" s="224">
        <f>Q255*H255</f>
        <v>0</v>
      </c>
      <c r="S255" s="224">
        <v>0</v>
      </c>
      <c r="T255" s="225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26" t="s">
        <v>204</v>
      </c>
      <c r="AT255" s="226" t="s">
        <v>141</v>
      </c>
      <c r="AU255" s="226" t="s">
        <v>82</v>
      </c>
      <c r="AY255" s="14" t="s">
        <v>140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14" t="s">
        <v>80</v>
      </c>
      <c r="BK255" s="227">
        <f>ROUND(I255*H255,2)</f>
        <v>0</v>
      </c>
      <c r="BL255" s="14" t="s">
        <v>204</v>
      </c>
      <c r="BM255" s="226" t="s">
        <v>554</v>
      </c>
    </row>
    <row r="256" s="2" customFormat="1" ht="16.5" customHeight="1">
      <c r="A256" s="35"/>
      <c r="B256" s="36"/>
      <c r="C256" s="214" t="s">
        <v>359</v>
      </c>
      <c r="D256" s="214" t="s">
        <v>141</v>
      </c>
      <c r="E256" s="215" t="s">
        <v>1741</v>
      </c>
      <c r="F256" s="216" t="s">
        <v>1742</v>
      </c>
      <c r="G256" s="217" t="s">
        <v>213</v>
      </c>
      <c r="H256" s="218">
        <v>2</v>
      </c>
      <c r="I256" s="219"/>
      <c r="J256" s="220">
        <f>ROUND(I256*H256,2)</f>
        <v>0</v>
      </c>
      <c r="K256" s="221"/>
      <c r="L256" s="41"/>
      <c r="M256" s="222" t="s">
        <v>1</v>
      </c>
      <c r="N256" s="223" t="s">
        <v>37</v>
      </c>
      <c r="O256" s="88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26" t="s">
        <v>204</v>
      </c>
      <c r="AT256" s="226" t="s">
        <v>141</v>
      </c>
      <c r="AU256" s="226" t="s">
        <v>82</v>
      </c>
      <c r="AY256" s="14" t="s">
        <v>140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14" t="s">
        <v>80</v>
      </c>
      <c r="BK256" s="227">
        <f>ROUND(I256*H256,2)</f>
        <v>0</v>
      </c>
      <c r="BL256" s="14" t="s">
        <v>204</v>
      </c>
      <c r="BM256" s="226" t="s">
        <v>557</v>
      </c>
    </row>
    <row r="257" s="2" customFormat="1" ht="21.75" customHeight="1">
      <c r="A257" s="35"/>
      <c r="B257" s="36"/>
      <c r="C257" s="214" t="s">
        <v>558</v>
      </c>
      <c r="D257" s="214" t="s">
        <v>141</v>
      </c>
      <c r="E257" s="215" t="s">
        <v>1743</v>
      </c>
      <c r="F257" s="216" t="s">
        <v>1744</v>
      </c>
      <c r="G257" s="217" t="s">
        <v>240</v>
      </c>
      <c r="H257" s="218">
        <v>39</v>
      </c>
      <c r="I257" s="219"/>
      <c r="J257" s="220">
        <f>ROUND(I257*H257,2)</f>
        <v>0</v>
      </c>
      <c r="K257" s="221"/>
      <c r="L257" s="41"/>
      <c r="M257" s="222" t="s">
        <v>1</v>
      </c>
      <c r="N257" s="223" t="s">
        <v>37</v>
      </c>
      <c r="O257" s="88"/>
      <c r="P257" s="224">
        <f>O257*H257</f>
        <v>0</v>
      </c>
      <c r="Q257" s="224">
        <v>0</v>
      </c>
      <c r="R257" s="224">
        <f>Q257*H257</f>
        <v>0</v>
      </c>
      <c r="S257" s="224">
        <v>0</v>
      </c>
      <c r="T257" s="225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26" t="s">
        <v>204</v>
      </c>
      <c r="AT257" s="226" t="s">
        <v>141</v>
      </c>
      <c r="AU257" s="226" t="s">
        <v>82</v>
      </c>
      <c r="AY257" s="14" t="s">
        <v>140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14" t="s">
        <v>80</v>
      </c>
      <c r="BK257" s="227">
        <f>ROUND(I257*H257,2)</f>
        <v>0</v>
      </c>
      <c r="BL257" s="14" t="s">
        <v>204</v>
      </c>
      <c r="BM257" s="226" t="s">
        <v>561</v>
      </c>
    </row>
    <row r="258" s="2" customFormat="1" ht="16.5" customHeight="1">
      <c r="A258" s="35"/>
      <c r="B258" s="36"/>
      <c r="C258" s="214" t="s">
        <v>363</v>
      </c>
      <c r="D258" s="214" t="s">
        <v>141</v>
      </c>
      <c r="E258" s="215" t="s">
        <v>1745</v>
      </c>
      <c r="F258" s="216" t="s">
        <v>1746</v>
      </c>
      <c r="G258" s="217" t="s">
        <v>213</v>
      </c>
      <c r="H258" s="218">
        <v>2</v>
      </c>
      <c r="I258" s="219"/>
      <c r="J258" s="220">
        <f>ROUND(I258*H258,2)</f>
        <v>0</v>
      </c>
      <c r="K258" s="221"/>
      <c r="L258" s="41"/>
      <c r="M258" s="222" t="s">
        <v>1</v>
      </c>
      <c r="N258" s="223" t="s">
        <v>37</v>
      </c>
      <c r="O258" s="88"/>
      <c r="P258" s="224">
        <f>O258*H258</f>
        <v>0</v>
      </c>
      <c r="Q258" s="224">
        <v>0</v>
      </c>
      <c r="R258" s="224">
        <f>Q258*H258</f>
        <v>0</v>
      </c>
      <c r="S258" s="224">
        <v>0</v>
      </c>
      <c r="T258" s="225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26" t="s">
        <v>204</v>
      </c>
      <c r="AT258" s="226" t="s">
        <v>141</v>
      </c>
      <c r="AU258" s="226" t="s">
        <v>82</v>
      </c>
      <c r="AY258" s="14" t="s">
        <v>140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14" t="s">
        <v>80</v>
      </c>
      <c r="BK258" s="227">
        <f>ROUND(I258*H258,2)</f>
        <v>0</v>
      </c>
      <c r="BL258" s="14" t="s">
        <v>204</v>
      </c>
      <c r="BM258" s="226" t="s">
        <v>564</v>
      </c>
    </row>
    <row r="259" s="2" customFormat="1" ht="21.75" customHeight="1">
      <c r="A259" s="35"/>
      <c r="B259" s="36"/>
      <c r="C259" s="214" t="s">
        <v>565</v>
      </c>
      <c r="D259" s="214" t="s">
        <v>141</v>
      </c>
      <c r="E259" s="215" t="s">
        <v>1747</v>
      </c>
      <c r="F259" s="216" t="s">
        <v>1748</v>
      </c>
      <c r="G259" s="217" t="s">
        <v>240</v>
      </c>
      <c r="H259" s="218">
        <v>49</v>
      </c>
      <c r="I259" s="219"/>
      <c r="J259" s="220">
        <f>ROUND(I259*H259,2)</f>
        <v>0</v>
      </c>
      <c r="K259" s="221"/>
      <c r="L259" s="41"/>
      <c r="M259" s="222" t="s">
        <v>1</v>
      </c>
      <c r="N259" s="223" t="s">
        <v>37</v>
      </c>
      <c r="O259" s="88"/>
      <c r="P259" s="224">
        <f>O259*H259</f>
        <v>0</v>
      </c>
      <c r="Q259" s="224">
        <v>0</v>
      </c>
      <c r="R259" s="224">
        <f>Q259*H259</f>
        <v>0</v>
      </c>
      <c r="S259" s="224">
        <v>0</v>
      </c>
      <c r="T259" s="225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26" t="s">
        <v>204</v>
      </c>
      <c r="AT259" s="226" t="s">
        <v>141</v>
      </c>
      <c r="AU259" s="226" t="s">
        <v>82</v>
      </c>
      <c r="AY259" s="14" t="s">
        <v>140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14" t="s">
        <v>80</v>
      </c>
      <c r="BK259" s="227">
        <f>ROUND(I259*H259,2)</f>
        <v>0</v>
      </c>
      <c r="BL259" s="14" t="s">
        <v>204</v>
      </c>
      <c r="BM259" s="226" t="s">
        <v>568</v>
      </c>
    </row>
    <row r="260" s="2" customFormat="1" ht="21.75" customHeight="1">
      <c r="A260" s="35"/>
      <c r="B260" s="36"/>
      <c r="C260" s="214" t="s">
        <v>367</v>
      </c>
      <c r="D260" s="214" t="s">
        <v>141</v>
      </c>
      <c r="E260" s="215" t="s">
        <v>1749</v>
      </c>
      <c r="F260" s="216" t="s">
        <v>1750</v>
      </c>
      <c r="G260" s="217" t="s">
        <v>240</v>
      </c>
      <c r="H260" s="218">
        <v>15</v>
      </c>
      <c r="I260" s="219"/>
      <c r="J260" s="220">
        <f>ROUND(I260*H260,2)</f>
        <v>0</v>
      </c>
      <c r="K260" s="221"/>
      <c r="L260" s="41"/>
      <c r="M260" s="222" t="s">
        <v>1</v>
      </c>
      <c r="N260" s="223" t="s">
        <v>37</v>
      </c>
      <c r="O260" s="88"/>
      <c r="P260" s="224">
        <f>O260*H260</f>
        <v>0</v>
      </c>
      <c r="Q260" s="224">
        <v>0</v>
      </c>
      <c r="R260" s="224">
        <f>Q260*H260</f>
        <v>0</v>
      </c>
      <c r="S260" s="224">
        <v>0</v>
      </c>
      <c r="T260" s="225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26" t="s">
        <v>204</v>
      </c>
      <c r="AT260" s="226" t="s">
        <v>141</v>
      </c>
      <c r="AU260" s="226" t="s">
        <v>82</v>
      </c>
      <c r="AY260" s="14" t="s">
        <v>140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14" t="s">
        <v>80</v>
      </c>
      <c r="BK260" s="227">
        <f>ROUND(I260*H260,2)</f>
        <v>0</v>
      </c>
      <c r="BL260" s="14" t="s">
        <v>204</v>
      </c>
      <c r="BM260" s="226" t="s">
        <v>573</v>
      </c>
    </row>
    <row r="261" s="2" customFormat="1" ht="16.5" customHeight="1">
      <c r="A261" s="35"/>
      <c r="B261" s="36"/>
      <c r="C261" s="214" t="s">
        <v>574</v>
      </c>
      <c r="D261" s="214" t="s">
        <v>141</v>
      </c>
      <c r="E261" s="215" t="s">
        <v>1751</v>
      </c>
      <c r="F261" s="216" t="s">
        <v>1752</v>
      </c>
      <c r="G261" s="217" t="s">
        <v>240</v>
      </c>
      <c r="H261" s="218">
        <v>64</v>
      </c>
      <c r="I261" s="219"/>
      <c r="J261" s="220">
        <f>ROUND(I261*H261,2)</f>
        <v>0</v>
      </c>
      <c r="K261" s="221"/>
      <c r="L261" s="41"/>
      <c r="M261" s="222" t="s">
        <v>1</v>
      </c>
      <c r="N261" s="223" t="s">
        <v>37</v>
      </c>
      <c r="O261" s="88"/>
      <c r="P261" s="224">
        <f>O261*H261</f>
        <v>0</v>
      </c>
      <c r="Q261" s="224">
        <v>0</v>
      </c>
      <c r="R261" s="224">
        <f>Q261*H261</f>
        <v>0</v>
      </c>
      <c r="S261" s="224">
        <v>0</v>
      </c>
      <c r="T261" s="225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26" t="s">
        <v>204</v>
      </c>
      <c r="AT261" s="226" t="s">
        <v>141</v>
      </c>
      <c r="AU261" s="226" t="s">
        <v>82</v>
      </c>
      <c r="AY261" s="14" t="s">
        <v>140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14" t="s">
        <v>80</v>
      </c>
      <c r="BK261" s="227">
        <f>ROUND(I261*H261,2)</f>
        <v>0</v>
      </c>
      <c r="BL261" s="14" t="s">
        <v>204</v>
      </c>
      <c r="BM261" s="226" t="s">
        <v>577</v>
      </c>
    </row>
    <row r="262" s="2" customFormat="1" ht="33" customHeight="1">
      <c r="A262" s="35"/>
      <c r="B262" s="36"/>
      <c r="C262" s="214" t="s">
        <v>371</v>
      </c>
      <c r="D262" s="214" t="s">
        <v>141</v>
      </c>
      <c r="E262" s="215" t="s">
        <v>1753</v>
      </c>
      <c r="F262" s="216" t="s">
        <v>1754</v>
      </c>
      <c r="G262" s="217" t="s">
        <v>240</v>
      </c>
      <c r="H262" s="218">
        <v>103</v>
      </c>
      <c r="I262" s="219"/>
      <c r="J262" s="220">
        <f>ROUND(I262*H262,2)</f>
        <v>0</v>
      </c>
      <c r="K262" s="221"/>
      <c r="L262" s="41"/>
      <c r="M262" s="222" t="s">
        <v>1</v>
      </c>
      <c r="N262" s="223" t="s">
        <v>37</v>
      </c>
      <c r="O262" s="88"/>
      <c r="P262" s="224">
        <f>O262*H262</f>
        <v>0</v>
      </c>
      <c r="Q262" s="224">
        <v>0</v>
      </c>
      <c r="R262" s="224">
        <f>Q262*H262</f>
        <v>0</v>
      </c>
      <c r="S262" s="224">
        <v>0</v>
      </c>
      <c r="T262" s="225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26" t="s">
        <v>204</v>
      </c>
      <c r="AT262" s="226" t="s">
        <v>141</v>
      </c>
      <c r="AU262" s="226" t="s">
        <v>82</v>
      </c>
      <c r="AY262" s="14" t="s">
        <v>140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14" t="s">
        <v>80</v>
      </c>
      <c r="BK262" s="227">
        <f>ROUND(I262*H262,2)</f>
        <v>0</v>
      </c>
      <c r="BL262" s="14" t="s">
        <v>204</v>
      </c>
      <c r="BM262" s="226" t="s">
        <v>580</v>
      </c>
    </row>
    <row r="263" s="2" customFormat="1" ht="16.5" customHeight="1">
      <c r="A263" s="35"/>
      <c r="B263" s="36"/>
      <c r="C263" s="214" t="s">
        <v>581</v>
      </c>
      <c r="D263" s="214" t="s">
        <v>141</v>
      </c>
      <c r="E263" s="215" t="s">
        <v>1755</v>
      </c>
      <c r="F263" s="216" t="s">
        <v>1756</v>
      </c>
      <c r="G263" s="217" t="s">
        <v>1151</v>
      </c>
      <c r="H263" s="218">
        <v>1</v>
      </c>
      <c r="I263" s="219"/>
      <c r="J263" s="220">
        <f>ROUND(I263*H263,2)</f>
        <v>0</v>
      </c>
      <c r="K263" s="221"/>
      <c r="L263" s="41"/>
      <c r="M263" s="222" t="s">
        <v>1</v>
      </c>
      <c r="N263" s="223" t="s">
        <v>37</v>
      </c>
      <c r="O263" s="88"/>
      <c r="P263" s="224">
        <f>O263*H263</f>
        <v>0</v>
      </c>
      <c r="Q263" s="224">
        <v>0</v>
      </c>
      <c r="R263" s="224">
        <f>Q263*H263</f>
        <v>0</v>
      </c>
      <c r="S263" s="224">
        <v>0</v>
      </c>
      <c r="T263" s="225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26" t="s">
        <v>204</v>
      </c>
      <c r="AT263" s="226" t="s">
        <v>141</v>
      </c>
      <c r="AU263" s="226" t="s">
        <v>82</v>
      </c>
      <c r="AY263" s="14" t="s">
        <v>140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14" t="s">
        <v>80</v>
      </c>
      <c r="BK263" s="227">
        <f>ROUND(I263*H263,2)</f>
        <v>0</v>
      </c>
      <c r="BL263" s="14" t="s">
        <v>204</v>
      </c>
      <c r="BM263" s="226" t="s">
        <v>584</v>
      </c>
    </row>
    <row r="264" s="2" customFormat="1" ht="24.15" customHeight="1">
      <c r="A264" s="35"/>
      <c r="B264" s="36"/>
      <c r="C264" s="214" t="s">
        <v>375</v>
      </c>
      <c r="D264" s="214" t="s">
        <v>141</v>
      </c>
      <c r="E264" s="215" t="s">
        <v>1757</v>
      </c>
      <c r="F264" s="216" t="s">
        <v>1758</v>
      </c>
      <c r="G264" s="217" t="s">
        <v>505</v>
      </c>
      <c r="H264" s="246"/>
      <c r="I264" s="219"/>
      <c r="J264" s="220">
        <f>ROUND(I264*H264,2)</f>
        <v>0</v>
      </c>
      <c r="K264" s="221"/>
      <c r="L264" s="41"/>
      <c r="M264" s="222" t="s">
        <v>1</v>
      </c>
      <c r="N264" s="223" t="s">
        <v>37</v>
      </c>
      <c r="O264" s="88"/>
      <c r="P264" s="224">
        <f>O264*H264</f>
        <v>0</v>
      </c>
      <c r="Q264" s="224">
        <v>0</v>
      </c>
      <c r="R264" s="224">
        <f>Q264*H264</f>
        <v>0</v>
      </c>
      <c r="S264" s="224">
        <v>0</v>
      </c>
      <c r="T264" s="225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26" t="s">
        <v>204</v>
      </c>
      <c r="AT264" s="226" t="s">
        <v>141</v>
      </c>
      <c r="AU264" s="226" t="s">
        <v>82</v>
      </c>
      <c r="AY264" s="14" t="s">
        <v>140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14" t="s">
        <v>80</v>
      </c>
      <c r="BK264" s="227">
        <f>ROUND(I264*H264,2)</f>
        <v>0</v>
      </c>
      <c r="BL264" s="14" t="s">
        <v>204</v>
      </c>
      <c r="BM264" s="226" t="s">
        <v>587</v>
      </c>
    </row>
    <row r="265" s="12" customFormat="1" ht="22.8" customHeight="1">
      <c r="A265" s="12"/>
      <c r="B265" s="200"/>
      <c r="C265" s="201"/>
      <c r="D265" s="202" t="s">
        <v>71</v>
      </c>
      <c r="E265" s="228" t="s">
        <v>1759</v>
      </c>
      <c r="F265" s="228" t="s">
        <v>1760</v>
      </c>
      <c r="G265" s="201"/>
      <c r="H265" s="201"/>
      <c r="I265" s="204"/>
      <c r="J265" s="229">
        <f>BK265</f>
        <v>0</v>
      </c>
      <c r="K265" s="201"/>
      <c r="L265" s="206"/>
      <c r="M265" s="207"/>
      <c r="N265" s="208"/>
      <c r="O265" s="208"/>
      <c r="P265" s="209">
        <f>SUM(P266:P284)</f>
        <v>0</v>
      </c>
      <c r="Q265" s="208"/>
      <c r="R265" s="209">
        <f>SUM(R266:R284)</f>
        <v>0</v>
      </c>
      <c r="S265" s="208"/>
      <c r="T265" s="210">
        <f>SUM(T266:T284)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11" t="s">
        <v>82</v>
      </c>
      <c r="AT265" s="212" t="s">
        <v>71</v>
      </c>
      <c r="AU265" s="212" t="s">
        <v>80</v>
      </c>
      <c r="AY265" s="211" t="s">
        <v>140</v>
      </c>
      <c r="BK265" s="213">
        <f>SUM(BK266:BK284)</f>
        <v>0</v>
      </c>
    </row>
    <row r="266" s="2" customFormat="1" ht="24.15" customHeight="1">
      <c r="A266" s="35"/>
      <c r="B266" s="36"/>
      <c r="C266" s="214" t="s">
        <v>588</v>
      </c>
      <c r="D266" s="214" t="s">
        <v>141</v>
      </c>
      <c r="E266" s="215" t="s">
        <v>1761</v>
      </c>
      <c r="F266" s="216" t="s">
        <v>1762</v>
      </c>
      <c r="G266" s="217" t="s">
        <v>213</v>
      </c>
      <c r="H266" s="218">
        <v>6</v>
      </c>
      <c r="I266" s="219"/>
      <c r="J266" s="220">
        <f>ROUND(I266*H266,2)</f>
        <v>0</v>
      </c>
      <c r="K266" s="221"/>
      <c r="L266" s="41"/>
      <c r="M266" s="222" t="s">
        <v>1</v>
      </c>
      <c r="N266" s="223" t="s">
        <v>37</v>
      </c>
      <c r="O266" s="88"/>
      <c r="P266" s="224">
        <f>O266*H266</f>
        <v>0</v>
      </c>
      <c r="Q266" s="224">
        <v>0</v>
      </c>
      <c r="R266" s="224">
        <f>Q266*H266</f>
        <v>0</v>
      </c>
      <c r="S266" s="224">
        <v>0</v>
      </c>
      <c r="T266" s="225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26" t="s">
        <v>204</v>
      </c>
      <c r="AT266" s="226" t="s">
        <v>141</v>
      </c>
      <c r="AU266" s="226" t="s">
        <v>82</v>
      </c>
      <c r="AY266" s="14" t="s">
        <v>140</v>
      </c>
      <c r="BE266" s="227">
        <f>IF(N266="základní",J266,0)</f>
        <v>0</v>
      </c>
      <c r="BF266" s="227">
        <f>IF(N266="snížená",J266,0)</f>
        <v>0</v>
      </c>
      <c r="BG266" s="227">
        <f>IF(N266="zákl. přenesená",J266,0)</f>
        <v>0</v>
      </c>
      <c r="BH266" s="227">
        <f>IF(N266="sníž. přenesená",J266,0)</f>
        <v>0</v>
      </c>
      <c r="BI266" s="227">
        <f>IF(N266="nulová",J266,0)</f>
        <v>0</v>
      </c>
      <c r="BJ266" s="14" t="s">
        <v>80</v>
      </c>
      <c r="BK266" s="227">
        <f>ROUND(I266*H266,2)</f>
        <v>0</v>
      </c>
      <c r="BL266" s="14" t="s">
        <v>204</v>
      </c>
      <c r="BM266" s="226" t="s">
        <v>591</v>
      </c>
    </row>
    <row r="267" s="2" customFormat="1" ht="24.15" customHeight="1">
      <c r="A267" s="35"/>
      <c r="B267" s="36"/>
      <c r="C267" s="214" t="s">
        <v>378</v>
      </c>
      <c r="D267" s="214" t="s">
        <v>141</v>
      </c>
      <c r="E267" s="215" t="s">
        <v>1763</v>
      </c>
      <c r="F267" s="216" t="s">
        <v>1764</v>
      </c>
      <c r="G267" s="217" t="s">
        <v>213</v>
      </c>
      <c r="H267" s="218">
        <v>8</v>
      </c>
      <c r="I267" s="219"/>
      <c r="J267" s="220">
        <f>ROUND(I267*H267,2)</f>
        <v>0</v>
      </c>
      <c r="K267" s="221"/>
      <c r="L267" s="41"/>
      <c r="M267" s="222" t="s">
        <v>1</v>
      </c>
      <c r="N267" s="223" t="s">
        <v>37</v>
      </c>
      <c r="O267" s="88"/>
      <c r="P267" s="224">
        <f>O267*H267</f>
        <v>0</v>
      </c>
      <c r="Q267" s="224">
        <v>0</v>
      </c>
      <c r="R267" s="224">
        <f>Q267*H267</f>
        <v>0</v>
      </c>
      <c r="S267" s="224">
        <v>0</v>
      </c>
      <c r="T267" s="225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26" t="s">
        <v>204</v>
      </c>
      <c r="AT267" s="226" t="s">
        <v>141</v>
      </c>
      <c r="AU267" s="226" t="s">
        <v>82</v>
      </c>
      <c r="AY267" s="14" t="s">
        <v>140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14" t="s">
        <v>80</v>
      </c>
      <c r="BK267" s="227">
        <f>ROUND(I267*H267,2)</f>
        <v>0</v>
      </c>
      <c r="BL267" s="14" t="s">
        <v>204</v>
      </c>
      <c r="BM267" s="226" t="s">
        <v>594</v>
      </c>
    </row>
    <row r="268" s="2" customFormat="1" ht="24.15" customHeight="1">
      <c r="A268" s="35"/>
      <c r="B268" s="36"/>
      <c r="C268" s="214" t="s">
        <v>595</v>
      </c>
      <c r="D268" s="214" t="s">
        <v>141</v>
      </c>
      <c r="E268" s="215" t="s">
        <v>1765</v>
      </c>
      <c r="F268" s="216" t="s">
        <v>1766</v>
      </c>
      <c r="G268" s="217" t="s">
        <v>213</v>
      </c>
      <c r="H268" s="218">
        <v>12</v>
      </c>
      <c r="I268" s="219"/>
      <c r="J268" s="220">
        <f>ROUND(I268*H268,2)</f>
        <v>0</v>
      </c>
      <c r="K268" s="221"/>
      <c r="L268" s="41"/>
      <c r="M268" s="222" t="s">
        <v>1</v>
      </c>
      <c r="N268" s="223" t="s">
        <v>37</v>
      </c>
      <c r="O268" s="88"/>
      <c r="P268" s="224">
        <f>O268*H268</f>
        <v>0</v>
      </c>
      <c r="Q268" s="224">
        <v>0</v>
      </c>
      <c r="R268" s="224">
        <f>Q268*H268</f>
        <v>0</v>
      </c>
      <c r="S268" s="224">
        <v>0</v>
      </c>
      <c r="T268" s="225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26" t="s">
        <v>204</v>
      </c>
      <c r="AT268" s="226" t="s">
        <v>141</v>
      </c>
      <c r="AU268" s="226" t="s">
        <v>82</v>
      </c>
      <c r="AY268" s="14" t="s">
        <v>140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14" t="s">
        <v>80</v>
      </c>
      <c r="BK268" s="227">
        <f>ROUND(I268*H268,2)</f>
        <v>0</v>
      </c>
      <c r="BL268" s="14" t="s">
        <v>204</v>
      </c>
      <c r="BM268" s="226" t="s">
        <v>598</v>
      </c>
    </row>
    <row r="269" s="2" customFormat="1" ht="21.75" customHeight="1">
      <c r="A269" s="35"/>
      <c r="B269" s="36"/>
      <c r="C269" s="214" t="s">
        <v>382</v>
      </c>
      <c r="D269" s="214" t="s">
        <v>141</v>
      </c>
      <c r="E269" s="215" t="s">
        <v>1767</v>
      </c>
      <c r="F269" s="216" t="s">
        <v>1768</v>
      </c>
      <c r="G269" s="217" t="s">
        <v>213</v>
      </c>
      <c r="H269" s="218">
        <v>1</v>
      </c>
      <c r="I269" s="219"/>
      <c r="J269" s="220">
        <f>ROUND(I269*H269,2)</f>
        <v>0</v>
      </c>
      <c r="K269" s="221"/>
      <c r="L269" s="41"/>
      <c r="M269" s="222" t="s">
        <v>1</v>
      </c>
      <c r="N269" s="223" t="s">
        <v>37</v>
      </c>
      <c r="O269" s="88"/>
      <c r="P269" s="224">
        <f>O269*H269</f>
        <v>0</v>
      </c>
      <c r="Q269" s="224">
        <v>0</v>
      </c>
      <c r="R269" s="224">
        <f>Q269*H269</f>
        <v>0</v>
      </c>
      <c r="S269" s="224">
        <v>0</v>
      </c>
      <c r="T269" s="225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26" t="s">
        <v>204</v>
      </c>
      <c r="AT269" s="226" t="s">
        <v>141</v>
      </c>
      <c r="AU269" s="226" t="s">
        <v>82</v>
      </c>
      <c r="AY269" s="14" t="s">
        <v>140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14" t="s">
        <v>80</v>
      </c>
      <c r="BK269" s="227">
        <f>ROUND(I269*H269,2)</f>
        <v>0</v>
      </c>
      <c r="BL269" s="14" t="s">
        <v>204</v>
      </c>
      <c r="BM269" s="226" t="s">
        <v>601</v>
      </c>
    </row>
    <row r="270" s="2" customFormat="1" ht="21.75" customHeight="1">
      <c r="A270" s="35"/>
      <c r="B270" s="36"/>
      <c r="C270" s="214" t="s">
        <v>602</v>
      </c>
      <c r="D270" s="214" t="s">
        <v>141</v>
      </c>
      <c r="E270" s="215" t="s">
        <v>1769</v>
      </c>
      <c r="F270" s="216" t="s">
        <v>1770</v>
      </c>
      <c r="G270" s="217" t="s">
        <v>213</v>
      </c>
      <c r="H270" s="218">
        <v>4</v>
      </c>
      <c r="I270" s="219"/>
      <c r="J270" s="220">
        <f>ROUND(I270*H270,2)</f>
        <v>0</v>
      </c>
      <c r="K270" s="221"/>
      <c r="L270" s="41"/>
      <c r="M270" s="222" t="s">
        <v>1</v>
      </c>
      <c r="N270" s="223" t="s">
        <v>37</v>
      </c>
      <c r="O270" s="88"/>
      <c r="P270" s="224">
        <f>O270*H270</f>
        <v>0</v>
      </c>
      <c r="Q270" s="224">
        <v>0</v>
      </c>
      <c r="R270" s="224">
        <f>Q270*H270</f>
        <v>0</v>
      </c>
      <c r="S270" s="224">
        <v>0</v>
      </c>
      <c r="T270" s="225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26" t="s">
        <v>204</v>
      </c>
      <c r="AT270" s="226" t="s">
        <v>141</v>
      </c>
      <c r="AU270" s="226" t="s">
        <v>82</v>
      </c>
      <c r="AY270" s="14" t="s">
        <v>140</v>
      </c>
      <c r="BE270" s="227">
        <f>IF(N270="základní",J270,0)</f>
        <v>0</v>
      </c>
      <c r="BF270" s="227">
        <f>IF(N270="snížená",J270,0)</f>
        <v>0</v>
      </c>
      <c r="BG270" s="227">
        <f>IF(N270="zákl. přenesená",J270,0)</f>
        <v>0</v>
      </c>
      <c r="BH270" s="227">
        <f>IF(N270="sníž. přenesená",J270,0)</f>
        <v>0</v>
      </c>
      <c r="BI270" s="227">
        <f>IF(N270="nulová",J270,0)</f>
        <v>0</v>
      </c>
      <c r="BJ270" s="14" t="s">
        <v>80</v>
      </c>
      <c r="BK270" s="227">
        <f>ROUND(I270*H270,2)</f>
        <v>0</v>
      </c>
      <c r="BL270" s="14" t="s">
        <v>204</v>
      </c>
      <c r="BM270" s="226" t="s">
        <v>605</v>
      </c>
    </row>
    <row r="271" s="2" customFormat="1" ht="21.75" customHeight="1">
      <c r="A271" s="35"/>
      <c r="B271" s="36"/>
      <c r="C271" s="214" t="s">
        <v>385</v>
      </c>
      <c r="D271" s="214" t="s">
        <v>141</v>
      </c>
      <c r="E271" s="215" t="s">
        <v>1771</v>
      </c>
      <c r="F271" s="216" t="s">
        <v>1772</v>
      </c>
      <c r="G271" s="217" t="s">
        <v>213</v>
      </c>
      <c r="H271" s="218">
        <v>20</v>
      </c>
      <c r="I271" s="219"/>
      <c r="J271" s="220">
        <f>ROUND(I271*H271,2)</f>
        <v>0</v>
      </c>
      <c r="K271" s="221"/>
      <c r="L271" s="41"/>
      <c r="M271" s="222" t="s">
        <v>1</v>
      </c>
      <c r="N271" s="223" t="s">
        <v>37</v>
      </c>
      <c r="O271" s="88"/>
      <c r="P271" s="224">
        <f>O271*H271</f>
        <v>0</v>
      </c>
      <c r="Q271" s="224">
        <v>0</v>
      </c>
      <c r="R271" s="224">
        <f>Q271*H271</f>
        <v>0</v>
      </c>
      <c r="S271" s="224">
        <v>0</v>
      </c>
      <c r="T271" s="225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26" t="s">
        <v>204</v>
      </c>
      <c r="AT271" s="226" t="s">
        <v>141</v>
      </c>
      <c r="AU271" s="226" t="s">
        <v>82</v>
      </c>
      <c r="AY271" s="14" t="s">
        <v>140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14" t="s">
        <v>80</v>
      </c>
      <c r="BK271" s="227">
        <f>ROUND(I271*H271,2)</f>
        <v>0</v>
      </c>
      <c r="BL271" s="14" t="s">
        <v>204</v>
      </c>
      <c r="BM271" s="226" t="s">
        <v>608</v>
      </c>
    </row>
    <row r="272" s="2" customFormat="1" ht="21.75" customHeight="1">
      <c r="A272" s="35"/>
      <c r="B272" s="36"/>
      <c r="C272" s="214" t="s">
        <v>609</v>
      </c>
      <c r="D272" s="214" t="s">
        <v>141</v>
      </c>
      <c r="E272" s="215" t="s">
        <v>1773</v>
      </c>
      <c r="F272" s="216" t="s">
        <v>1774</v>
      </c>
      <c r="G272" s="217" t="s">
        <v>213</v>
      </c>
      <c r="H272" s="218">
        <v>14</v>
      </c>
      <c r="I272" s="219"/>
      <c r="J272" s="220">
        <f>ROUND(I272*H272,2)</f>
        <v>0</v>
      </c>
      <c r="K272" s="221"/>
      <c r="L272" s="41"/>
      <c r="M272" s="222" t="s">
        <v>1</v>
      </c>
      <c r="N272" s="223" t="s">
        <v>37</v>
      </c>
      <c r="O272" s="88"/>
      <c r="P272" s="224">
        <f>O272*H272</f>
        <v>0</v>
      </c>
      <c r="Q272" s="224">
        <v>0</v>
      </c>
      <c r="R272" s="224">
        <f>Q272*H272</f>
        <v>0</v>
      </c>
      <c r="S272" s="224">
        <v>0</v>
      </c>
      <c r="T272" s="225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26" t="s">
        <v>204</v>
      </c>
      <c r="AT272" s="226" t="s">
        <v>141</v>
      </c>
      <c r="AU272" s="226" t="s">
        <v>82</v>
      </c>
      <c r="AY272" s="14" t="s">
        <v>140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14" t="s">
        <v>80</v>
      </c>
      <c r="BK272" s="227">
        <f>ROUND(I272*H272,2)</f>
        <v>0</v>
      </c>
      <c r="BL272" s="14" t="s">
        <v>204</v>
      </c>
      <c r="BM272" s="226" t="s">
        <v>612</v>
      </c>
    </row>
    <row r="273" s="2" customFormat="1" ht="21.75" customHeight="1">
      <c r="A273" s="35"/>
      <c r="B273" s="36"/>
      <c r="C273" s="214" t="s">
        <v>389</v>
      </c>
      <c r="D273" s="214" t="s">
        <v>141</v>
      </c>
      <c r="E273" s="215" t="s">
        <v>1775</v>
      </c>
      <c r="F273" s="216" t="s">
        <v>1776</v>
      </c>
      <c r="G273" s="217" t="s">
        <v>213</v>
      </c>
      <c r="H273" s="218">
        <v>2</v>
      </c>
      <c r="I273" s="219"/>
      <c r="J273" s="220">
        <f>ROUND(I273*H273,2)</f>
        <v>0</v>
      </c>
      <c r="K273" s="221"/>
      <c r="L273" s="41"/>
      <c r="M273" s="222" t="s">
        <v>1</v>
      </c>
      <c r="N273" s="223" t="s">
        <v>37</v>
      </c>
      <c r="O273" s="88"/>
      <c r="P273" s="224">
        <f>O273*H273</f>
        <v>0</v>
      </c>
      <c r="Q273" s="224">
        <v>0</v>
      </c>
      <c r="R273" s="224">
        <f>Q273*H273</f>
        <v>0</v>
      </c>
      <c r="S273" s="224">
        <v>0</v>
      </c>
      <c r="T273" s="225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26" t="s">
        <v>204</v>
      </c>
      <c r="AT273" s="226" t="s">
        <v>141</v>
      </c>
      <c r="AU273" s="226" t="s">
        <v>82</v>
      </c>
      <c r="AY273" s="14" t="s">
        <v>140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14" t="s">
        <v>80</v>
      </c>
      <c r="BK273" s="227">
        <f>ROUND(I273*H273,2)</f>
        <v>0</v>
      </c>
      <c r="BL273" s="14" t="s">
        <v>204</v>
      </c>
      <c r="BM273" s="226" t="s">
        <v>615</v>
      </c>
    </row>
    <row r="274" s="2" customFormat="1" ht="24.15" customHeight="1">
      <c r="A274" s="35"/>
      <c r="B274" s="36"/>
      <c r="C274" s="214" t="s">
        <v>616</v>
      </c>
      <c r="D274" s="214" t="s">
        <v>141</v>
      </c>
      <c r="E274" s="215" t="s">
        <v>1777</v>
      </c>
      <c r="F274" s="216" t="s">
        <v>1778</v>
      </c>
      <c r="G274" s="217" t="s">
        <v>213</v>
      </c>
      <c r="H274" s="218">
        <v>4</v>
      </c>
      <c r="I274" s="219"/>
      <c r="J274" s="220">
        <f>ROUND(I274*H274,2)</f>
        <v>0</v>
      </c>
      <c r="K274" s="221"/>
      <c r="L274" s="41"/>
      <c r="M274" s="222" t="s">
        <v>1</v>
      </c>
      <c r="N274" s="223" t="s">
        <v>37</v>
      </c>
      <c r="O274" s="88"/>
      <c r="P274" s="224">
        <f>O274*H274</f>
        <v>0</v>
      </c>
      <c r="Q274" s="224">
        <v>0</v>
      </c>
      <c r="R274" s="224">
        <f>Q274*H274</f>
        <v>0</v>
      </c>
      <c r="S274" s="224">
        <v>0</v>
      </c>
      <c r="T274" s="225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26" t="s">
        <v>204</v>
      </c>
      <c r="AT274" s="226" t="s">
        <v>141</v>
      </c>
      <c r="AU274" s="226" t="s">
        <v>82</v>
      </c>
      <c r="AY274" s="14" t="s">
        <v>140</v>
      </c>
      <c r="BE274" s="227">
        <f>IF(N274="základní",J274,0)</f>
        <v>0</v>
      </c>
      <c r="BF274" s="227">
        <f>IF(N274="snížená",J274,0)</f>
        <v>0</v>
      </c>
      <c r="BG274" s="227">
        <f>IF(N274="zákl. přenesená",J274,0)</f>
        <v>0</v>
      </c>
      <c r="BH274" s="227">
        <f>IF(N274="sníž. přenesená",J274,0)</f>
        <v>0</v>
      </c>
      <c r="BI274" s="227">
        <f>IF(N274="nulová",J274,0)</f>
        <v>0</v>
      </c>
      <c r="BJ274" s="14" t="s">
        <v>80</v>
      </c>
      <c r="BK274" s="227">
        <f>ROUND(I274*H274,2)</f>
        <v>0</v>
      </c>
      <c r="BL274" s="14" t="s">
        <v>204</v>
      </c>
      <c r="BM274" s="226" t="s">
        <v>619</v>
      </c>
    </row>
    <row r="275" s="2" customFormat="1" ht="24.15" customHeight="1">
      <c r="A275" s="35"/>
      <c r="B275" s="36"/>
      <c r="C275" s="214" t="s">
        <v>392</v>
      </c>
      <c r="D275" s="214" t="s">
        <v>141</v>
      </c>
      <c r="E275" s="215" t="s">
        <v>1779</v>
      </c>
      <c r="F275" s="216" t="s">
        <v>1780</v>
      </c>
      <c r="G275" s="217" t="s">
        <v>213</v>
      </c>
      <c r="H275" s="218">
        <v>8</v>
      </c>
      <c r="I275" s="219"/>
      <c r="J275" s="220">
        <f>ROUND(I275*H275,2)</f>
        <v>0</v>
      </c>
      <c r="K275" s="221"/>
      <c r="L275" s="41"/>
      <c r="M275" s="222" t="s">
        <v>1</v>
      </c>
      <c r="N275" s="223" t="s">
        <v>37</v>
      </c>
      <c r="O275" s="88"/>
      <c r="P275" s="224">
        <f>O275*H275</f>
        <v>0</v>
      </c>
      <c r="Q275" s="224">
        <v>0</v>
      </c>
      <c r="R275" s="224">
        <f>Q275*H275</f>
        <v>0</v>
      </c>
      <c r="S275" s="224">
        <v>0</v>
      </c>
      <c r="T275" s="225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26" t="s">
        <v>204</v>
      </c>
      <c r="AT275" s="226" t="s">
        <v>141</v>
      </c>
      <c r="AU275" s="226" t="s">
        <v>82</v>
      </c>
      <c r="AY275" s="14" t="s">
        <v>140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14" t="s">
        <v>80</v>
      </c>
      <c r="BK275" s="227">
        <f>ROUND(I275*H275,2)</f>
        <v>0</v>
      </c>
      <c r="BL275" s="14" t="s">
        <v>204</v>
      </c>
      <c r="BM275" s="226" t="s">
        <v>622</v>
      </c>
    </row>
    <row r="276" s="2" customFormat="1" ht="24.15" customHeight="1">
      <c r="A276" s="35"/>
      <c r="B276" s="36"/>
      <c r="C276" s="214" t="s">
        <v>623</v>
      </c>
      <c r="D276" s="214" t="s">
        <v>141</v>
      </c>
      <c r="E276" s="215" t="s">
        <v>1781</v>
      </c>
      <c r="F276" s="216" t="s">
        <v>1782</v>
      </c>
      <c r="G276" s="217" t="s">
        <v>213</v>
      </c>
      <c r="H276" s="218">
        <v>38</v>
      </c>
      <c r="I276" s="219"/>
      <c r="J276" s="220">
        <f>ROUND(I276*H276,2)</f>
        <v>0</v>
      </c>
      <c r="K276" s="221"/>
      <c r="L276" s="41"/>
      <c r="M276" s="222" t="s">
        <v>1</v>
      </c>
      <c r="N276" s="223" t="s">
        <v>37</v>
      </c>
      <c r="O276" s="88"/>
      <c r="P276" s="224">
        <f>O276*H276</f>
        <v>0</v>
      </c>
      <c r="Q276" s="224">
        <v>0</v>
      </c>
      <c r="R276" s="224">
        <f>Q276*H276</f>
        <v>0</v>
      </c>
      <c r="S276" s="224">
        <v>0</v>
      </c>
      <c r="T276" s="225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26" t="s">
        <v>204</v>
      </c>
      <c r="AT276" s="226" t="s">
        <v>141</v>
      </c>
      <c r="AU276" s="226" t="s">
        <v>82</v>
      </c>
      <c r="AY276" s="14" t="s">
        <v>140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14" t="s">
        <v>80</v>
      </c>
      <c r="BK276" s="227">
        <f>ROUND(I276*H276,2)</f>
        <v>0</v>
      </c>
      <c r="BL276" s="14" t="s">
        <v>204</v>
      </c>
      <c r="BM276" s="226" t="s">
        <v>626</v>
      </c>
    </row>
    <row r="277" s="2" customFormat="1" ht="24.15" customHeight="1">
      <c r="A277" s="35"/>
      <c r="B277" s="36"/>
      <c r="C277" s="214" t="s">
        <v>396</v>
      </c>
      <c r="D277" s="214" t="s">
        <v>141</v>
      </c>
      <c r="E277" s="215" t="s">
        <v>1783</v>
      </c>
      <c r="F277" s="216" t="s">
        <v>1784</v>
      </c>
      <c r="G277" s="217" t="s">
        <v>213</v>
      </c>
      <c r="H277" s="218">
        <v>1</v>
      </c>
      <c r="I277" s="219"/>
      <c r="J277" s="220">
        <f>ROUND(I277*H277,2)</f>
        <v>0</v>
      </c>
      <c r="K277" s="221"/>
      <c r="L277" s="41"/>
      <c r="M277" s="222" t="s">
        <v>1</v>
      </c>
      <c r="N277" s="223" t="s">
        <v>37</v>
      </c>
      <c r="O277" s="88"/>
      <c r="P277" s="224">
        <f>O277*H277</f>
        <v>0</v>
      </c>
      <c r="Q277" s="224">
        <v>0</v>
      </c>
      <c r="R277" s="224">
        <f>Q277*H277</f>
        <v>0</v>
      </c>
      <c r="S277" s="224">
        <v>0</v>
      </c>
      <c r="T277" s="225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26" t="s">
        <v>204</v>
      </c>
      <c r="AT277" s="226" t="s">
        <v>141</v>
      </c>
      <c r="AU277" s="226" t="s">
        <v>82</v>
      </c>
      <c r="AY277" s="14" t="s">
        <v>140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14" t="s">
        <v>80</v>
      </c>
      <c r="BK277" s="227">
        <f>ROUND(I277*H277,2)</f>
        <v>0</v>
      </c>
      <c r="BL277" s="14" t="s">
        <v>204</v>
      </c>
      <c r="BM277" s="226" t="s">
        <v>629</v>
      </c>
    </row>
    <row r="278" s="2" customFormat="1" ht="21.75" customHeight="1">
      <c r="A278" s="35"/>
      <c r="B278" s="36"/>
      <c r="C278" s="214" t="s">
        <v>630</v>
      </c>
      <c r="D278" s="214" t="s">
        <v>141</v>
      </c>
      <c r="E278" s="215" t="s">
        <v>1785</v>
      </c>
      <c r="F278" s="216" t="s">
        <v>1786</v>
      </c>
      <c r="G278" s="217" t="s">
        <v>213</v>
      </c>
      <c r="H278" s="218">
        <v>2</v>
      </c>
      <c r="I278" s="219"/>
      <c r="J278" s="220">
        <f>ROUND(I278*H278,2)</f>
        <v>0</v>
      </c>
      <c r="K278" s="221"/>
      <c r="L278" s="41"/>
      <c r="M278" s="222" t="s">
        <v>1</v>
      </c>
      <c r="N278" s="223" t="s">
        <v>37</v>
      </c>
      <c r="O278" s="88"/>
      <c r="P278" s="224">
        <f>O278*H278</f>
        <v>0</v>
      </c>
      <c r="Q278" s="224">
        <v>0</v>
      </c>
      <c r="R278" s="224">
        <f>Q278*H278</f>
        <v>0</v>
      </c>
      <c r="S278" s="224">
        <v>0</v>
      </c>
      <c r="T278" s="225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26" t="s">
        <v>204</v>
      </c>
      <c r="AT278" s="226" t="s">
        <v>141</v>
      </c>
      <c r="AU278" s="226" t="s">
        <v>82</v>
      </c>
      <c r="AY278" s="14" t="s">
        <v>140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14" t="s">
        <v>80</v>
      </c>
      <c r="BK278" s="227">
        <f>ROUND(I278*H278,2)</f>
        <v>0</v>
      </c>
      <c r="BL278" s="14" t="s">
        <v>204</v>
      </c>
      <c r="BM278" s="226" t="s">
        <v>633</v>
      </c>
    </row>
    <row r="279" s="2" customFormat="1" ht="21.75" customHeight="1">
      <c r="A279" s="35"/>
      <c r="B279" s="36"/>
      <c r="C279" s="214" t="s">
        <v>399</v>
      </c>
      <c r="D279" s="214" t="s">
        <v>141</v>
      </c>
      <c r="E279" s="215" t="s">
        <v>1787</v>
      </c>
      <c r="F279" s="216" t="s">
        <v>1788</v>
      </c>
      <c r="G279" s="217" t="s">
        <v>213</v>
      </c>
      <c r="H279" s="218">
        <v>4</v>
      </c>
      <c r="I279" s="219"/>
      <c r="J279" s="220">
        <f>ROUND(I279*H279,2)</f>
        <v>0</v>
      </c>
      <c r="K279" s="221"/>
      <c r="L279" s="41"/>
      <c r="M279" s="222" t="s">
        <v>1</v>
      </c>
      <c r="N279" s="223" t="s">
        <v>37</v>
      </c>
      <c r="O279" s="88"/>
      <c r="P279" s="224">
        <f>O279*H279</f>
        <v>0</v>
      </c>
      <c r="Q279" s="224">
        <v>0</v>
      </c>
      <c r="R279" s="224">
        <f>Q279*H279</f>
        <v>0</v>
      </c>
      <c r="S279" s="224">
        <v>0</v>
      </c>
      <c r="T279" s="225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26" t="s">
        <v>204</v>
      </c>
      <c r="AT279" s="226" t="s">
        <v>141</v>
      </c>
      <c r="AU279" s="226" t="s">
        <v>82</v>
      </c>
      <c r="AY279" s="14" t="s">
        <v>140</v>
      </c>
      <c r="BE279" s="227">
        <f>IF(N279="základní",J279,0)</f>
        <v>0</v>
      </c>
      <c r="BF279" s="227">
        <f>IF(N279="snížená",J279,0)</f>
        <v>0</v>
      </c>
      <c r="BG279" s="227">
        <f>IF(N279="zákl. přenesená",J279,0)</f>
        <v>0</v>
      </c>
      <c r="BH279" s="227">
        <f>IF(N279="sníž. přenesená",J279,0)</f>
        <v>0</v>
      </c>
      <c r="BI279" s="227">
        <f>IF(N279="nulová",J279,0)</f>
        <v>0</v>
      </c>
      <c r="BJ279" s="14" t="s">
        <v>80</v>
      </c>
      <c r="BK279" s="227">
        <f>ROUND(I279*H279,2)</f>
        <v>0</v>
      </c>
      <c r="BL279" s="14" t="s">
        <v>204</v>
      </c>
      <c r="BM279" s="226" t="s">
        <v>636</v>
      </c>
    </row>
    <row r="280" s="2" customFormat="1" ht="21.75" customHeight="1">
      <c r="A280" s="35"/>
      <c r="B280" s="36"/>
      <c r="C280" s="214" t="s">
        <v>637</v>
      </c>
      <c r="D280" s="214" t="s">
        <v>141</v>
      </c>
      <c r="E280" s="215" t="s">
        <v>1789</v>
      </c>
      <c r="F280" s="216" t="s">
        <v>1790</v>
      </c>
      <c r="G280" s="217" t="s">
        <v>213</v>
      </c>
      <c r="H280" s="218">
        <v>20</v>
      </c>
      <c r="I280" s="219"/>
      <c r="J280" s="220">
        <f>ROUND(I280*H280,2)</f>
        <v>0</v>
      </c>
      <c r="K280" s="221"/>
      <c r="L280" s="41"/>
      <c r="M280" s="222" t="s">
        <v>1</v>
      </c>
      <c r="N280" s="223" t="s">
        <v>37</v>
      </c>
      <c r="O280" s="88"/>
      <c r="P280" s="224">
        <f>O280*H280</f>
        <v>0</v>
      </c>
      <c r="Q280" s="224">
        <v>0</v>
      </c>
      <c r="R280" s="224">
        <f>Q280*H280</f>
        <v>0</v>
      </c>
      <c r="S280" s="224">
        <v>0</v>
      </c>
      <c r="T280" s="225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26" t="s">
        <v>204</v>
      </c>
      <c r="AT280" s="226" t="s">
        <v>141</v>
      </c>
      <c r="AU280" s="226" t="s">
        <v>82</v>
      </c>
      <c r="AY280" s="14" t="s">
        <v>140</v>
      </c>
      <c r="BE280" s="227">
        <f>IF(N280="základní",J280,0)</f>
        <v>0</v>
      </c>
      <c r="BF280" s="227">
        <f>IF(N280="snížená",J280,0)</f>
        <v>0</v>
      </c>
      <c r="BG280" s="227">
        <f>IF(N280="zákl. přenesená",J280,0)</f>
        <v>0</v>
      </c>
      <c r="BH280" s="227">
        <f>IF(N280="sníž. přenesená",J280,0)</f>
        <v>0</v>
      </c>
      <c r="BI280" s="227">
        <f>IF(N280="nulová",J280,0)</f>
        <v>0</v>
      </c>
      <c r="BJ280" s="14" t="s">
        <v>80</v>
      </c>
      <c r="BK280" s="227">
        <f>ROUND(I280*H280,2)</f>
        <v>0</v>
      </c>
      <c r="BL280" s="14" t="s">
        <v>204</v>
      </c>
      <c r="BM280" s="226" t="s">
        <v>640</v>
      </c>
    </row>
    <row r="281" s="2" customFormat="1" ht="24.15" customHeight="1">
      <c r="A281" s="35"/>
      <c r="B281" s="36"/>
      <c r="C281" s="214" t="s">
        <v>403</v>
      </c>
      <c r="D281" s="214" t="s">
        <v>141</v>
      </c>
      <c r="E281" s="215" t="s">
        <v>1791</v>
      </c>
      <c r="F281" s="216" t="s">
        <v>1792</v>
      </c>
      <c r="G281" s="217" t="s">
        <v>213</v>
      </c>
      <c r="H281" s="218">
        <v>14</v>
      </c>
      <c r="I281" s="219"/>
      <c r="J281" s="220">
        <f>ROUND(I281*H281,2)</f>
        <v>0</v>
      </c>
      <c r="K281" s="221"/>
      <c r="L281" s="41"/>
      <c r="M281" s="222" t="s">
        <v>1</v>
      </c>
      <c r="N281" s="223" t="s">
        <v>37</v>
      </c>
      <c r="O281" s="88"/>
      <c r="P281" s="224">
        <f>O281*H281</f>
        <v>0</v>
      </c>
      <c r="Q281" s="224">
        <v>0</v>
      </c>
      <c r="R281" s="224">
        <f>Q281*H281</f>
        <v>0</v>
      </c>
      <c r="S281" s="224">
        <v>0</v>
      </c>
      <c r="T281" s="225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26" t="s">
        <v>204</v>
      </c>
      <c r="AT281" s="226" t="s">
        <v>141</v>
      </c>
      <c r="AU281" s="226" t="s">
        <v>82</v>
      </c>
      <c r="AY281" s="14" t="s">
        <v>140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14" t="s">
        <v>80</v>
      </c>
      <c r="BK281" s="227">
        <f>ROUND(I281*H281,2)</f>
        <v>0</v>
      </c>
      <c r="BL281" s="14" t="s">
        <v>204</v>
      </c>
      <c r="BM281" s="226" t="s">
        <v>643</v>
      </c>
    </row>
    <row r="282" s="2" customFormat="1" ht="24.15" customHeight="1">
      <c r="A282" s="35"/>
      <c r="B282" s="36"/>
      <c r="C282" s="214" t="s">
        <v>644</v>
      </c>
      <c r="D282" s="214" t="s">
        <v>141</v>
      </c>
      <c r="E282" s="215" t="s">
        <v>1793</v>
      </c>
      <c r="F282" s="216" t="s">
        <v>1794</v>
      </c>
      <c r="G282" s="217" t="s">
        <v>213</v>
      </c>
      <c r="H282" s="218">
        <v>2</v>
      </c>
      <c r="I282" s="219"/>
      <c r="J282" s="220">
        <f>ROUND(I282*H282,2)</f>
        <v>0</v>
      </c>
      <c r="K282" s="221"/>
      <c r="L282" s="41"/>
      <c r="M282" s="222" t="s">
        <v>1</v>
      </c>
      <c r="N282" s="223" t="s">
        <v>37</v>
      </c>
      <c r="O282" s="88"/>
      <c r="P282" s="224">
        <f>O282*H282</f>
        <v>0</v>
      </c>
      <c r="Q282" s="224">
        <v>0</v>
      </c>
      <c r="R282" s="224">
        <f>Q282*H282</f>
        <v>0</v>
      </c>
      <c r="S282" s="224">
        <v>0</v>
      </c>
      <c r="T282" s="225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26" t="s">
        <v>204</v>
      </c>
      <c r="AT282" s="226" t="s">
        <v>141</v>
      </c>
      <c r="AU282" s="226" t="s">
        <v>82</v>
      </c>
      <c r="AY282" s="14" t="s">
        <v>140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14" t="s">
        <v>80</v>
      </c>
      <c r="BK282" s="227">
        <f>ROUND(I282*H282,2)</f>
        <v>0</v>
      </c>
      <c r="BL282" s="14" t="s">
        <v>204</v>
      </c>
      <c r="BM282" s="226" t="s">
        <v>647</v>
      </c>
    </row>
    <row r="283" s="2" customFormat="1" ht="24.15" customHeight="1">
      <c r="A283" s="35"/>
      <c r="B283" s="36"/>
      <c r="C283" s="214" t="s">
        <v>406</v>
      </c>
      <c r="D283" s="214" t="s">
        <v>141</v>
      </c>
      <c r="E283" s="215" t="s">
        <v>1795</v>
      </c>
      <c r="F283" s="216" t="s">
        <v>1796</v>
      </c>
      <c r="G283" s="217" t="s">
        <v>213</v>
      </c>
      <c r="H283" s="218">
        <v>2</v>
      </c>
      <c r="I283" s="219"/>
      <c r="J283" s="220">
        <f>ROUND(I283*H283,2)</f>
        <v>0</v>
      </c>
      <c r="K283" s="221"/>
      <c r="L283" s="41"/>
      <c r="M283" s="222" t="s">
        <v>1</v>
      </c>
      <c r="N283" s="223" t="s">
        <v>37</v>
      </c>
      <c r="O283" s="88"/>
      <c r="P283" s="224">
        <f>O283*H283</f>
        <v>0</v>
      </c>
      <c r="Q283" s="224">
        <v>0</v>
      </c>
      <c r="R283" s="224">
        <f>Q283*H283</f>
        <v>0</v>
      </c>
      <c r="S283" s="224">
        <v>0</v>
      </c>
      <c r="T283" s="225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26" t="s">
        <v>204</v>
      </c>
      <c r="AT283" s="226" t="s">
        <v>141</v>
      </c>
      <c r="AU283" s="226" t="s">
        <v>82</v>
      </c>
      <c r="AY283" s="14" t="s">
        <v>140</v>
      </c>
      <c r="BE283" s="227">
        <f>IF(N283="základní",J283,0)</f>
        <v>0</v>
      </c>
      <c r="BF283" s="227">
        <f>IF(N283="snížená",J283,0)</f>
        <v>0</v>
      </c>
      <c r="BG283" s="227">
        <f>IF(N283="zákl. přenesená",J283,0)</f>
        <v>0</v>
      </c>
      <c r="BH283" s="227">
        <f>IF(N283="sníž. přenesená",J283,0)</f>
        <v>0</v>
      </c>
      <c r="BI283" s="227">
        <f>IF(N283="nulová",J283,0)</f>
        <v>0</v>
      </c>
      <c r="BJ283" s="14" t="s">
        <v>80</v>
      </c>
      <c r="BK283" s="227">
        <f>ROUND(I283*H283,2)</f>
        <v>0</v>
      </c>
      <c r="BL283" s="14" t="s">
        <v>204</v>
      </c>
      <c r="BM283" s="226" t="s">
        <v>650</v>
      </c>
    </row>
    <row r="284" s="2" customFormat="1" ht="24.15" customHeight="1">
      <c r="A284" s="35"/>
      <c r="B284" s="36"/>
      <c r="C284" s="214" t="s">
        <v>653</v>
      </c>
      <c r="D284" s="214" t="s">
        <v>141</v>
      </c>
      <c r="E284" s="215" t="s">
        <v>1797</v>
      </c>
      <c r="F284" s="216" t="s">
        <v>1798</v>
      </c>
      <c r="G284" s="217" t="s">
        <v>505</v>
      </c>
      <c r="H284" s="246"/>
      <c r="I284" s="219"/>
      <c r="J284" s="220">
        <f>ROUND(I284*H284,2)</f>
        <v>0</v>
      </c>
      <c r="K284" s="221"/>
      <c r="L284" s="41"/>
      <c r="M284" s="222" t="s">
        <v>1</v>
      </c>
      <c r="N284" s="223" t="s">
        <v>37</v>
      </c>
      <c r="O284" s="88"/>
      <c r="P284" s="224">
        <f>O284*H284</f>
        <v>0</v>
      </c>
      <c r="Q284" s="224">
        <v>0</v>
      </c>
      <c r="R284" s="224">
        <f>Q284*H284</f>
        <v>0</v>
      </c>
      <c r="S284" s="224">
        <v>0</v>
      </c>
      <c r="T284" s="225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26" t="s">
        <v>204</v>
      </c>
      <c r="AT284" s="226" t="s">
        <v>141</v>
      </c>
      <c r="AU284" s="226" t="s">
        <v>82</v>
      </c>
      <c r="AY284" s="14" t="s">
        <v>140</v>
      </c>
      <c r="BE284" s="227">
        <f>IF(N284="základní",J284,0)</f>
        <v>0</v>
      </c>
      <c r="BF284" s="227">
        <f>IF(N284="snížená",J284,0)</f>
        <v>0</v>
      </c>
      <c r="BG284" s="227">
        <f>IF(N284="zákl. přenesená",J284,0)</f>
        <v>0</v>
      </c>
      <c r="BH284" s="227">
        <f>IF(N284="sníž. přenesená",J284,0)</f>
        <v>0</v>
      </c>
      <c r="BI284" s="227">
        <f>IF(N284="nulová",J284,0)</f>
        <v>0</v>
      </c>
      <c r="BJ284" s="14" t="s">
        <v>80</v>
      </c>
      <c r="BK284" s="227">
        <f>ROUND(I284*H284,2)</f>
        <v>0</v>
      </c>
      <c r="BL284" s="14" t="s">
        <v>204</v>
      </c>
      <c r="BM284" s="226" t="s">
        <v>657</v>
      </c>
    </row>
    <row r="285" s="12" customFormat="1" ht="22.8" customHeight="1">
      <c r="A285" s="12"/>
      <c r="B285" s="200"/>
      <c r="C285" s="201"/>
      <c r="D285" s="202" t="s">
        <v>71</v>
      </c>
      <c r="E285" s="228" t="s">
        <v>1799</v>
      </c>
      <c r="F285" s="228" t="s">
        <v>1800</v>
      </c>
      <c r="G285" s="201"/>
      <c r="H285" s="201"/>
      <c r="I285" s="204"/>
      <c r="J285" s="229">
        <f>BK285</f>
        <v>0</v>
      </c>
      <c r="K285" s="201"/>
      <c r="L285" s="206"/>
      <c r="M285" s="207"/>
      <c r="N285" s="208"/>
      <c r="O285" s="208"/>
      <c r="P285" s="209">
        <f>SUM(P286:P294)</f>
        <v>0</v>
      </c>
      <c r="Q285" s="208"/>
      <c r="R285" s="209">
        <f>SUM(R286:R294)</f>
        <v>0</v>
      </c>
      <c r="S285" s="208"/>
      <c r="T285" s="210">
        <f>SUM(T286:T294)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11" t="s">
        <v>82</v>
      </c>
      <c r="AT285" s="212" t="s">
        <v>71</v>
      </c>
      <c r="AU285" s="212" t="s">
        <v>80</v>
      </c>
      <c r="AY285" s="211" t="s">
        <v>140</v>
      </c>
      <c r="BK285" s="213">
        <f>SUM(BK286:BK294)</f>
        <v>0</v>
      </c>
    </row>
    <row r="286" s="2" customFormat="1" ht="16.5" customHeight="1">
      <c r="A286" s="35"/>
      <c r="B286" s="36"/>
      <c r="C286" s="214" t="s">
        <v>410</v>
      </c>
      <c r="D286" s="214" t="s">
        <v>141</v>
      </c>
      <c r="E286" s="215" t="s">
        <v>1801</v>
      </c>
      <c r="F286" s="216" t="s">
        <v>1802</v>
      </c>
      <c r="G286" s="217" t="s">
        <v>208</v>
      </c>
      <c r="H286" s="218">
        <v>63</v>
      </c>
      <c r="I286" s="219"/>
      <c r="J286" s="220">
        <f>ROUND(I286*H286,2)</f>
        <v>0</v>
      </c>
      <c r="K286" s="221"/>
      <c r="L286" s="41"/>
      <c r="M286" s="222" t="s">
        <v>1</v>
      </c>
      <c r="N286" s="223" t="s">
        <v>37</v>
      </c>
      <c r="O286" s="88"/>
      <c r="P286" s="224">
        <f>O286*H286</f>
        <v>0</v>
      </c>
      <c r="Q286" s="224">
        <v>0</v>
      </c>
      <c r="R286" s="224">
        <f>Q286*H286</f>
        <v>0</v>
      </c>
      <c r="S286" s="224">
        <v>0</v>
      </c>
      <c r="T286" s="225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26" t="s">
        <v>204</v>
      </c>
      <c r="AT286" s="226" t="s">
        <v>141</v>
      </c>
      <c r="AU286" s="226" t="s">
        <v>82</v>
      </c>
      <c r="AY286" s="14" t="s">
        <v>140</v>
      </c>
      <c r="BE286" s="227">
        <f>IF(N286="základní",J286,0)</f>
        <v>0</v>
      </c>
      <c r="BF286" s="227">
        <f>IF(N286="snížená",J286,0)</f>
        <v>0</v>
      </c>
      <c r="BG286" s="227">
        <f>IF(N286="zákl. přenesená",J286,0)</f>
        <v>0</v>
      </c>
      <c r="BH286" s="227">
        <f>IF(N286="sníž. přenesená",J286,0)</f>
        <v>0</v>
      </c>
      <c r="BI286" s="227">
        <f>IF(N286="nulová",J286,0)</f>
        <v>0</v>
      </c>
      <c r="BJ286" s="14" t="s">
        <v>80</v>
      </c>
      <c r="BK286" s="227">
        <f>ROUND(I286*H286,2)</f>
        <v>0</v>
      </c>
      <c r="BL286" s="14" t="s">
        <v>204</v>
      </c>
      <c r="BM286" s="226" t="s">
        <v>660</v>
      </c>
    </row>
    <row r="287" s="2" customFormat="1" ht="37.8" customHeight="1">
      <c r="A287" s="35"/>
      <c r="B287" s="36"/>
      <c r="C287" s="214" t="s">
        <v>663</v>
      </c>
      <c r="D287" s="214" t="s">
        <v>141</v>
      </c>
      <c r="E287" s="215" t="s">
        <v>1803</v>
      </c>
      <c r="F287" s="216" t="s">
        <v>1804</v>
      </c>
      <c r="G287" s="217" t="s">
        <v>213</v>
      </c>
      <c r="H287" s="218">
        <v>2</v>
      </c>
      <c r="I287" s="219"/>
      <c r="J287" s="220">
        <f>ROUND(I287*H287,2)</f>
        <v>0</v>
      </c>
      <c r="K287" s="221"/>
      <c r="L287" s="41"/>
      <c r="M287" s="222" t="s">
        <v>1</v>
      </c>
      <c r="N287" s="223" t="s">
        <v>37</v>
      </c>
      <c r="O287" s="88"/>
      <c r="P287" s="224">
        <f>O287*H287</f>
        <v>0</v>
      </c>
      <c r="Q287" s="224">
        <v>0</v>
      </c>
      <c r="R287" s="224">
        <f>Q287*H287</f>
        <v>0</v>
      </c>
      <c r="S287" s="224">
        <v>0</v>
      </c>
      <c r="T287" s="225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26" t="s">
        <v>204</v>
      </c>
      <c r="AT287" s="226" t="s">
        <v>141</v>
      </c>
      <c r="AU287" s="226" t="s">
        <v>82</v>
      </c>
      <c r="AY287" s="14" t="s">
        <v>140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14" t="s">
        <v>80</v>
      </c>
      <c r="BK287" s="227">
        <f>ROUND(I287*H287,2)</f>
        <v>0</v>
      </c>
      <c r="BL287" s="14" t="s">
        <v>204</v>
      </c>
      <c r="BM287" s="226" t="s">
        <v>666</v>
      </c>
    </row>
    <row r="288" s="2" customFormat="1" ht="37.8" customHeight="1">
      <c r="A288" s="35"/>
      <c r="B288" s="36"/>
      <c r="C288" s="214" t="s">
        <v>413</v>
      </c>
      <c r="D288" s="214" t="s">
        <v>141</v>
      </c>
      <c r="E288" s="215" t="s">
        <v>1805</v>
      </c>
      <c r="F288" s="216" t="s">
        <v>1806</v>
      </c>
      <c r="G288" s="217" t="s">
        <v>213</v>
      </c>
      <c r="H288" s="218">
        <v>1</v>
      </c>
      <c r="I288" s="219"/>
      <c r="J288" s="220">
        <f>ROUND(I288*H288,2)</f>
        <v>0</v>
      </c>
      <c r="K288" s="221"/>
      <c r="L288" s="41"/>
      <c r="M288" s="222" t="s">
        <v>1</v>
      </c>
      <c r="N288" s="223" t="s">
        <v>37</v>
      </c>
      <c r="O288" s="88"/>
      <c r="P288" s="224">
        <f>O288*H288</f>
        <v>0</v>
      </c>
      <c r="Q288" s="224">
        <v>0</v>
      </c>
      <c r="R288" s="224">
        <f>Q288*H288</f>
        <v>0</v>
      </c>
      <c r="S288" s="224">
        <v>0</v>
      </c>
      <c r="T288" s="225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26" t="s">
        <v>204</v>
      </c>
      <c r="AT288" s="226" t="s">
        <v>141</v>
      </c>
      <c r="AU288" s="226" t="s">
        <v>82</v>
      </c>
      <c r="AY288" s="14" t="s">
        <v>140</v>
      </c>
      <c r="BE288" s="227">
        <f>IF(N288="základní",J288,0)</f>
        <v>0</v>
      </c>
      <c r="BF288" s="227">
        <f>IF(N288="snížená",J288,0)</f>
        <v>0</v>
      </c>
      <c r="BG288" s="227">
        <f>IF(N288="zákl. přenesená",J288,0)</f>
        <v>0</v>
      </c>
      <c r="BH288" s="227">
        <f>IF(N288="sníž. přenesená",J288,0)</f>
        <v>0</v>
      </c>
      <c r="BI288" s="227">
        <f>IF(N288="nulová",J288,0)</f>
        <v>0</v>
      </c>
      <c r="BJ288" s="14" t="s">
        <v>80</v>
      </c>
      <c r="BK288" s="227">
        <f>ROUND(I288*H288,2)</f>
        <v>0</v>
      </c>
      <c r="BL288" s="14" t="s">
        <v>204</v>
      </c>
      <c r="BM288" s="226" t="s">
        <v>669</v>
      </c>
    </row>
    <row r="289" s="2" customFormat="1" ht="37.8" customHeight="1">
      <c r="A289" s="35"/>
      <c r="B289" s="36"/>
      <c r="C289" s="214" t="s">
        <v>670</v>
      </c>
      <c r="D289" s="214" t="s">
        <v>141</v>
      </c>
      <c r="E289" s="215" t="s">
        <v>1807</v>
      </c>
      <c r="F289" s="216" t="s">
        <v>1808</v>
      </c>
      <c r="G289" s="217" t="s">
        <v>213</v>
      </c>
      <c r="H289" s="218">
        <v>3</v>
      </c>
      <c r="I289" s="219"/>
      <c r="J289" s="220">
        <f>ROUND(I289*H289,2)</f>
        <v>0</v>
      </c>
      <c r="K289" s="221"/>
      <c r="L289" s="41"/>
      <c r="M289" s="222" t="s">
        <v>1</v>
      </c>
      <c r="N289" s="223" t="s">
        <v>37</v>
      </c>
      <c r="O289" s="88"/>
      <c r="P289" s="224">
        <f>O289*H289</f>
        <v>0</v>
      </c>
      <c r="Q289" s="224">
        <v>0</v>
      </c>
      <c r="R289" s="224">
        <f>Q289*H289</f>
        <v>0</v>
      </c>
      <c r="S289" s="224">
        <v>0</v>
      </c>
      <c r="T289" s="225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26" t="s">
        <v>204</v>
      </c>
      <c r="AT289" s="226" t="s">
        <v>141</v>
      </c>
      <c r="AU289" s="226" t="s">
        <v>82</v>
      </c>
      <c r="AY289" s="14" t="s">
        <v>140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14" t="s">
        <v>80</v>
      </c>
      <c r="BK289" s="227">
        <f>ROUND(I289*H289,2)</f>
        <v>0</v>
      </c>
      <c r="BL289" s="14" t="s">
        <v>204</v>
      </c>
      <c r="BM289" s="226" t="s">
        <v>673</v>
      </c>
    </row>
    <row r="290" s="2" customFormat="1" ht="37.8" customHeight="1">
      <c r="A290" s="35"/>
      <c r="B290" s="36"/>
      <c r="C290" s="214" t="s">
        <v>417</v>
      </c>
      <c r="D290" s="214" t="s">
        <v>141</v>
      </c>
      <c r="E290" s="215" t="s">
        <v>1809</v>
      </c>
      <c r="F290" s="216" t="s">
        <v>1810</v>
      </c>
      <c r="G290" s="217" t="s">
        <v>213</v>
      </c>
      <c r="H290" s="218">
        <v>2</v>
      </c>
      <c r="I290" s="219"/>
      <c r="J290" s="220">
        <f>ROUND(I290*H290,2)</f>
        <v>0</v>
      </c>
      <c r="K290" s="221"/>
      <c r="L290" s="41"/>
      <c r="M290" s="222" t="s">
        <v>1</v>
      </c>
      <c r="N290" s="223" t="s">
        <v>37</v>
      </c>
      <c r="O290" s="88"/>
      <c r="P290" s="224">
        <f>O290*H290</f>
        <v>0</v>
      </c>
      <c r="Q290" s="224">
        <v>0</v>
      </c>
      <c r="R290" s="224">
        <f>Q290*H290</f>
        <v>0</v>
      </c>
      <c r="S290" s="224">
        <v>0</v>
      </c>
      <c r="T290" s="225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26" t="s">
        <v>204</v>
      </c>
      <c r="AT290" s="226" t="s">
        <v>141</v>
      </c>
      <c r="AU290" s="226" t="s">
        <v>82</v>
      </c>
      <c r="AY290" s="14" t="s">
        <v>140</v>
      </c>
      <c r="BE290" s="227">
        <f>IF(N290="základní",J290,0)</f>
        <v>0</v>
      </c>
      <c r="BF290" s="227">
        <f>IF(N290="snížená",J290,0)</f>
        <v>0</v>
      </c>
      <c r="BG290" s="227">
        <f>IF(N290="zákl. přenesená",J290,0)</f>
        <v>0</v>
      </c>
      <c r="BH290" s="227">
        <f>IF(N290="sníž. přenesená",J290,0)</f>
        <v>0</v>
      </c>
      <c r="BI290" s="227">
        <f>IF(N290="nulová",J290,0)</f>
        <v>0</v>
      </c>
      <c r="BJ290" s="14" t="s">
        <v>80</v>
      </c>
      <c r="BK290" s="227">
        <f>ROUND(I290*H290,2)</f>
        <v>0</v>
      </c>
      <c r="BL290" s="14" t="s">
        <v>204</v>
      </c>
      <c r="BM290" s="226" t="s">
        <v>676</v>
      </c>
    </row>
    <row r="291" s="2" customFormat="1" ht="37.8" customHeight="1">
      <c r="A291" s="35"/>
      <c r="B291" s="36"/>
      <c r="C291" s="214" t="s">
        <v>677</v>
      </c>
      <c r="D291" s="214" t="s">
        <v>141</v>
      </c>
      <c r="E291" s="215" t="s">
        <v>1811</v>
      </c>
      <c r="F291" s="216" t="s">
        <v>1812</v>
      </c>
      <c r="G291" s="217" t="s">
        <v>213</v>
      </c>
      <c r="H291" s="218">
        <v>1</v>
      </c>
      <c r="I291" s="219"/>
      <c r="J291" s="220">
        <f>ROUND(I291*H291,2)</f>
        <v>0</v>
      </c>
      <c r="K291" s="221"/>
      <c r="L291" s="41"/>
      <c r="M291" s="222" t="s">
        <v>1</v>
      </c>
      <c r="N291" s="223" t="s">
        <v>37</v>
      </c>
      <c r="O291" s="88"/>
      <c r="P291" s="224">
        <f>O291*H291</f>
        <v>0</v>
      </c>
      <c r="Q291" s="224">
        <v>0</v>
      </c>
      <c r="R291" s="224">
        <f>Q291*H291</f>
        <v>0</v>
      </c>
      <c r="S291" s="224">
        <v>0</v>
      </c>
      <c r="T291" s="225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26" t="s">
        <v>204</v>
      </c>
      <c r="AT291" s="226" t="s">
        <v>141</v>
      </c>
      <c r="AU291" s="226" t="s">
        <v>82</v>
      </c>
      <c r="AY291" s="14" t="s">
        <v>140</v>
      </c>
      <c r="BE291" s="227">
        <f>IF(N291="základní",J291,0)</f>
        <v>0</v>
      </c>
      <c r="BF291" s="227">
        <f>IF(N291="snížená",J291,0)</f>
        <v>0</v>
      </c>
      <c r="BG291" s="227">
        <f>IF(N291="zákl. přenesená",J291,0)</f>
        <v>0</v>
      </c>
      <c r="BH291" s="227">
        <f>IF(N291="sníž. přenesená",J291,0)</f>
        <v>0</v>
      </c>
      <c r="BI291" s="227">
        <f>IF(N291="nulová",J291,0)</f>
        <v>0</v>
      </c>
      <c r="BJ291" s="14" t="s">
        <v>80</v>
      </c>
      <c r="BK291" s="227">
        <f>ROUND(I291*H291,2)</f>
        <v>0</v>
      </c>
      <c r="BL291" s="14" t="s">
        <v>204</v>
      </c>
      <c r="BM291" s="226" t="s">
        <v>680</v>
      </c>
    </row>
    <row r="292" s="2" customFormat="1" ht="37.8" customHeight="1">
      <c r="A292" s="35"/>
      <c r="B292" s="36"/>
      <c r="C292" s="214" t="s">
        <v>420</v>
      </c>
      <c r="D292" s="214" t="s">
        <v>141</v>
      </c>
      <c r="E292" s="215" t="s">
        <v>1813</v>
      </c>
      <c r="F292" s="216" t="s">
        <v>1814</v>
      </c>
      <c r="G292" s="217" t="s">
        <v>213</v>
      </c>
      <c r="H292" s="218">
        <v>1</v>
      </c>
      <c r="I292" s="219"/>
      <c r="J292" s="220">
        <f>ROUND(I292*H292,2)</f>
        <v>0</v>
      </c>
      <c r="K292" s="221"/>
      <c r="L292" s="41"/>
      <c r="M292" s="222" t="s">
        <v>1</v>
      </c>
      <c r="N292" s="223" t="s">
        <v>37</v>
      </c>
      <c r="O292" s="88"/>
      <c r="P292" s="224">
        <f>O292*H292</f>
        <v>0</v>
      </c>
      <c r="Q292" s="224">
        <v>0</v>
      </c>
      <c r="R292" s="224">
        <f>Q292*H292</f>
        <v>0</v>
      </c>
      <c r="S292" s="224">
        <v>0</v>
      </c>
      <c r="T292" s="225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26" t="s">
        <v>204</v>
      </c>
      <c r="AT292" s="226" t="s">
        <v>141</v>
      </c>
      <c r="AU292" s="226" t="s">
        <v>82</v>
      </c>
      <c r="AY292" s="14" t="s">
        <v>140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14" t="s">
        <v>80</v>
      </c>
      <c r="BK292" s="227">
        <f>ROUND(I292*H292,2)</f>
        <v>0</v>
      </c>
      <c r="BL292" s="14" t="s">
        <v>204</v>
      </c>
      <c r="BM292" s="226" t="s">
        <v>683</v>
      </c>
    </row>
    <row r="293" s="2" customFormat="1" ht="37.8" customHeight="1">
      <c r="A293" s="35"/>
      <c r="B293" s="36"/>
      <c r="C293" s="214" t="s">
        <v>684</v>
      </c>
      <c r="D293" s="214" t="s">
        <v>141</v>
      </c>
      <c r="E293" s="215" t="s">
        <v>1815</v>
      </c>
      <c r="F293" s="216" t="s">
        <v>1816</v>
      </c>
      <c r="G293" s="217" t="s">
        <v>213</v>
      </c>
      <c r="H293" s="218">
        <v>2</v>
      </c>
      <c r="I293" s="219"/>
      <c r="J293" s="220">
        <f>ROUND(I293*H293,2)</f>
        <v>0</v>
      </c>
      <c r="K293" s="221"/>
      <c r="L293" s="41"/>
      <c r="M293" s="222" t="s">
        <v>1</v>
      </c>
      <c r="N293" s="223" t="s">
        <v>37</v>
      </c>
      <c r="O293" s="88"/>
      <c r="P293" s="224">
        <f>O293*H293</f>
        <v>0</v>
      </c>
      <c r="Q293" s="224">
        <v>0</v>
      </c>
      <c r="R293" s="224">
        <f>Q293*H293</f>
        <v>0</v>
      </c>
      <c r="S293" s="224">
        <v>0</v>
      </c>
      <c r="T293" s="225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26" t="s">
        <v>204</v>
      </c>
      <c r="AT293" s="226" t="s">
        <v>141</v>
      </c>
      <c r="AU293" s="226" t="s">
        <v>82</v>
      </c>
      <c r="AY293" s="14" t="s">
        <v>140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14" t="s">
        <v>80</v>
      </c>
      <c r="BK293" s="227">
        <f>ROUND(I293*H293,2)</f>
        <v>0</v>
      </c>
      <c r="BL293" s="14" t="s">
        <v>204</v>
      </c>
      <c r="BM293" s="226" t="s">
        <v>687</v>
      </c>
    </row>
    <row r="294" s="2" customFormat="1" ht="24.15" customHeight="1">
      <c r="A294" s="35"/>
      <c r="B294" s="36"/>
      <c r="C294" s="214" t="s">
        <v>424</v>
      </c>
      <c r="D294" s="214" t="s">
        <v>141</v>
      </c>
      <c r="E294" s="215" t="s">
        <v>1817</v>
      </c>
      <c r="F294" s="216" t="s">
        <v>1818</v>
      </c>
      <c r="G294" s="217" t="s">
        <v>505</v>
      </c>
      <c r="H294" s="246"/>
      <c r="I294" s="219"/>
      <c r="J294" s="220">
        <f>ROUND(I294*H294,2)</f>
        <v>0</v>
      </c>
      <c r="K294" s="221"/>
      <c r="L294" s="41"/>
      <c r="M294" s="222" t="s">
        <v>1</v>
      </c>
      <c r="N294" s="223" t="s">
        <v>37</v>
      </c>
      <c r="O294" s="88"/>
      <c r="P294" s="224">
        <f>O294*H294</f>
        <v>0</v>
      </c>
      <c r="Q294" s="224">
        <v>0</v>
      </c>
      <c r="R294" s="224">
        <f>Q294*H294</f>
        <v>0</v>
      </c>
      <c r="S294" s="224">
        <v>0</v>
      </c>
      <c r="T294" s="225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26" t="s">
        <v>204</v>
      </c>
      <c r="AT294" s="226" t="s">
        <v>141</v>
      </c>
      <c r="AU294" s="226" t="s">
        <v>82</v>
      </c>
      <c r="AY294" s="14" t="s">
        <v>140</v>
      </c>
      <c r="BE294" s="227">
        <f>IF(N294="základní",J294,0)</f>
        <v>0</v>
      </c>
      <c r="BF294" s="227">
        <f>IF(N294="snížená",J294,0)</f>
        <v>0</v>
      </c>
      <c r="BG294" s="227">
        <f>IF(N294="zákl. přenesená",J294,0)</f>
        <v>0</v>
      </c>
      <c r="BH294" s="227">
        <f>IF(N294="sníž. přenesená",J294,0)</f>
        <v>0</v>
      </c>
      <c r="BI294" s="227">
        <f>IF(N294="nulová",J294,0)</f>
        <v>0</v>
      </c>
      <c r="BJ294" s="14" t="s">
        <v>80</v>
      </c>
      <c r="BK294" s="227">
        <f>ROUND(I294*H294,2)</f>
        <v>0</v>
      </c>
      <c r="BL294" s="14" t="s">
        <v>204</v>
      </c>
      <c r="BM294" s="226" t="s">
        <v>690</v>
      </c>
    </row>
    <row r="295" s="12" customFormat="1" ht="22.8" customHeight="1">
      <c r="A295" s="12"/>
      <c r="B295" s="200"/>
      <c r="C295" s="201"/>
      <c r="D295" s="202" t="s">
        <v>71</v>
      </c>
      <c r="E295" s="228" t="s">
        <v>735</v>
      </c>
      <c r="F295" s="228" t="s">
        <v>736</v>
      </c>
      <c r="G295" s="201"/>
      <c r="H295" s="201"/>
      <c r="I295" s="204"/>
      <c r="J295" s="229">
        <f>BK295</f>
        <v>0</v>
      </c>
      <c r="K295" s="201"/>
      <c r="L295" s="206"/>
      <c r="M295" s="207"/>
      <c r="N295" s="208"/>
      <c r="O295" s="208"/>
      <c r="P295" s="209">
        <f>SUM(P296:P298)</f>
        <v>0</v>
      </c>
      <c r="Q295" s="208"/>
      <c r="R295" s="209">
        <f>SUM(R296:R298)</f>
        <v>0</v>
      </c>
      <c r="S295" s="208"/>
      <c r="T295" s="210">
        <f>SUM(T296:T298)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11" t="s">
        <v>82</v>
      </c>
      <c r="AT295" s="212" t="s">
        <v>71</v>
      </c>
      <c r="AU295" s="212" t="s">
        <v>80</v>
      </c>
      <c r="AY295" s="211" t="s">
        <v>140</v>
      </c>
      <c r="BK295" s="213">
        <f>SUM(BK296:BK298)</f>
        <v>0</v>
      </c>
    </row>
    <row r="296" s="2" customFormat="1" ht="24.15" customHeight="1">
      <c r="A296" s="35"/>
      <c r="B296" s="36"/>
      <c r="C296" s="214" t="s">
        <v>691</v>
      </c>
      <c r="D296" s="214" t="s">
        <v>141</v>
      </c>
      <c r="E296" s="215" t="s">
        <v>1819</v>
      </c>
      <c r="F296" s="216" t="s">
        <v>1820</v>
      </c>
      <c r="G296" s="217" t="s">
        <v>240</v>
      </c>
      <c r="H296" s="218">
        <v>46</v>
      </c>
      <c r="I296" s="219"/>
      <c r="J296" s="220">
        <f>ROUND(I296*H296,2)</f>
        <v>0</v>
      </c>
      <c r="K296" s="221"/>
      <c r="L296" s="41"/>
      <c r="M296" s="222" t="s">
        <v>1</v>
      </c>
      <c r="N296" s="223" t="s">
        <v>37</v>
      </c>
      <c r="O296" s="88"/>
      <c r="P296" s="224">
        <f>O296*H296</f>
        <v>0</v>
      </c>
      <c r="Q296" s="224">
        <v>0</v>
      </c>
      <c r="R296" s="224">
        <f>Q296*H296</f>
        <v>0</v>
      </c>
      <c r="S296" s="224">
        <v>0</v>
      </c>
      <c r="T296" s="225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26" t="s">
        <v>204</v>
      </c>
      <c r="AT296" s="226" t="s">
        <v>141</v>
      </c>
      <c r="AU296" s="226" t="s">
        <v>82</v>
      </c>
      <c r="AY296" s="14" t="s">
        <v>140</v>
      </c>
      <c r="BE296" s="227">
        <f>IF(N296="základní",J296,0)</f>
        <v>0</v>
      </c>
      <c r="BF296" s="227">
        <f>IF(N296="snížená",J296,0)</f>
        <v>0</v>
      </c>
      <c r="BG296" s="227">
        <f>IF(N296="zákl. přenesená",J296,0)</f>
        <v>0</v>
      </c>
      <c r="BH296" s="227">
        <f>IF(N296="sníž. přenesená",J296,0)</f>
        <v>0</v>
      </c>
      <c r="BI296" s="227">
        <f>IF(N296="nulová",J296,0)</f>
        <v>0</v>
      </c>
      <c r="BJ296" s="14" t="s">
        <v>80</v>
      </c>
      <c r="BK296" s="227">
        <f>ROUND(I296*H296,2)</f>
        <v>0</v>
      </c>
      <c r="BL296" s="14" t="s">
        <v>204</v>
      </c>
      <c r="BM296" s="226" t="s">
        <v>694</v>
      </c>
    </row>
    <row r="297" s="2" customFormat="1" ht="24.15" customHeight="1">
      <c r="A297" s="35"/>
      <c r="B297" s="36"/>
      <c r="C297" s="214" t="s">
        <v>427</v>
      </c>
      <c r="D297" s="214" t="s">
        <v>141</v>
      </c>
      <c r="E297" s="215" t="s">
        <v>1821</v>
      </c>
      <c r="F297" s="216" t="s">
        <v>1822</v>
      </c>
      <c r="G297" s="217" t="s">
        <v>240</v>
      </c>
      <c r="H297" s="218">
        <v>7</v>
      </c>
      <c r="I297" s="219"/>
      <c r="J297" s="220">
        <f>ROUND(I297*H297,2)</f>
        <v>0</v>
      </c>
      <c r="K297" s="221"/>
      <c r="L297" s="41"/>
      <c r="M297" s="222" t="s">
        <v>1</v>
      </c>
      <c r="N297" s="223" t="s">
        <v>37</v>
      </c>
      <c r="O297" s="88"/>
      <c r="P297" s="224">
        <f>O297*H297</f>
        <v>0</v>
      </c>
      <c r="Q297" s="224">
        <v>0</v>
      </c>
      <c r="R297" s="224">
        <f>Q297*H297</f>
        <v>0</v>
      </c>
      <c r="S297" s="224">
        <v>0</v>
      </c>
      <c r="T297" s="225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26" t="s">
        <v>204</v>
      </c>
      <c r="AT297" s="226" t="s">
        <v>141</v>
      </c>
      <c r="AU297" s="226" t="s">
        <v>82</v>
      </c>
      <c r="AY297" s="14" t="s">
        <v>140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14" t="s">
        <v>80</v>
      </c>
      <c r="BK297" s="227">
        <f>ROUND(I297*H297,2)</f>
        <v>0</v>
      </c>
      <c r="BL297" s="14" t="s">
        <v>204</v>
      </c>
      <c r="BM297" s="226" t="s">
        <v>697</v>
      </c>
    </row>
    <row r="298" s="2" customFormat="1" ht="24.15" customHeight="1">
      <c r="A298" s="35"/>
      <c r="B298" s="36"/>
      <c r="C298" s="214" t="s">
        <v>698</v>
      </c>
      <c r="D298" s="214" t="s">
        <v>141</v>
      </c>
      <c r="E298" s="215" t="s">
        <v>1823</v>
      </c>
      <c r="F298" s="216" t="s">
        <v>1824</v>
      </c>
      <c r="G298" s="217" t="s">
        <v>240</v>
      </c>
      <c r="H298" s="218">
        <v>7</v>
      </c>
      <c r="I298" s="219"/>
      <c r="J298" s="220">
        <f>ROUND(I298*H298,2)</f>
        <v>0</v>
      </c>
      <c r="K298" s="221"/>
      <c r="L298" s="41"/>
      <c r="M298" s="222" t="s">
        <v>1</v>
      </c>
      <c r="N298" s="223" t="s">
        <v>37</v>
      </c>
      <c r="O298" s="88"/>
      <c r="P298" s="224">
        <f>O298*H298</f>
        <v>0</v>
      </c>
      <c r="Q298" s="224">
        <v>0</v>
      </c>
      <c r="R298" s="224">
        <f>Q298*H298</f>
        <v>0</v>
      </c>
      <c r="S298" s="224">
        <v>0</v>
      </c>
      <c r="T298" s="225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26" t="s">
        <v>204</v>
      </c>
      <c r="AT298" s="226" t="s">
        <v>141</v>
      </c>
      <c r="AU298" s="226" t="s">
        <v>82</v>
      </c>
      <c r="AY298" s="14" t="s">
        <v>140</v>
      </c>
      <c r="BE298" s="227">
        <f>IF(N298="základní",J298,0)</f>
        <v>0</v>
      </c>
      <c r="BF298" s="227">
        <f>IF(N298="snížená",J298,0)</f>
        <v>0</v>
      </c>
      <c r="BG298" s="227">
        <f>IF(N298="zákl. přenesená",J298,0)</f>
        <v>0</v>
      </c>
      <c r="BH298" s="227">
        <f>IF(N298="sníž. přenesená",J298,0)</f>
        <v>0</v>
      </c>
      <c r="BI298" s="227">
        <f>IF(N298="nulová",J298,0)</f>
        <v>0</v>
      </c>
      <c r="BJ298" s="14" t="s">
        <v>80</v>
      </c>
      <c r="BK298" s="227">
        <f>ROUND(I298*H298,2)</f>
        <v>0</v>
      </c>
      <c r="BL298" s="14" t="s">
        <v>204</v>
      </c>
      <c r="BM298" s="226" t="s">
        <v>701</v>
      </c>
    </row>
    <row r="299" s="12" customFormat="1" ht="25.92" customHeight="1">
      <c r="A299" s="12"/>
      <c r="B299" s="200"/>
      <c r="C299" s="201"/>
      <c r="D299" s="202" t="s">
        <v>71</v>
      </c>
      <c r="E299" s="203" t="s">
        <v>137</v>
      </c>
      <c r="F299" s="203" t="s">
        <v>138</v>
      </c>
      <c r="G299" s="201"/>
      <c r="H299" s="201"/>
      <c r="I299" s="204"/>
      <c r="J299" s="205">
        <f>BK299</f>
        <v>0</v>
      </c>
      <c r="K299" s="201"/>
      <c r="L299" s="206"/>
      <c r="M299" s="207"/>
      <c r="N299" s="208"/>
      <c r="O299" s="208"/>
      <c r="P299" s="209">
        <f>SUM(P300:P304)</f>
        <v>0</v>
      </c>
      <c r="Q299" s="208"/>
      <c r="R299" s="209">
        <f>SUM(R300:R304)</f>
        <v>0</v>
      </c>
      <c r="S299" s="208"/>
      <c r="T299" s="210">
        <f>SUM(T300:T304)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11" t="s">
        <v>139</v>
      </c>
      <c r="AT299" s="212" t="s">
        <v>71</v>
      </c>
      <c r="AU299" s="212" t="s">
        <v>72</v>
      </c>
      <c r="AY299" s="211" t="s">
        <v>140</v>
      </c>
      <c r="BK299" s="213">
        <f>SUM(BK300:BK304)</f>
        <v>0</v>
      </c>
    </row>
    <row r="300" s="2" customFormat="1" ht="16.5" customHeight="1">
      <c r="A300" s="35"/>
      <c r="B300" s="36"/>
      <c r="C300" s="214" t="s">
        <v>431</v>
      </c>
      <c r="D300" s="214" t="s">
        <v>141</v>
      </c>
      <c r="E300" s="215" t="s">
        <v>1825</v>
      </c>
      <c r="F300" s="216" t="s">
        <v>1826</v>
      </c>
      <c r="G300" s="217" t="s">
        <v>1685</v>
      </c>
      <c r="H300" s="218">
        <v>1</v>
      </c>
      <c r="I300" s="219"/>
      <c r="J300" s="220">
        <f>ROUND(I300*H300,2)</f>
        <v>0</v>
      </c>
      <c r="K300" s="221"/>
      <c r="L300" s="41"/>
      <c r="M300" s="222" t="s">
        <v>1</v>
      </c>
      <c r="N300" s="223" t="s">
        <v>37</v>
      </c>
      <c r="O300" s="88"/>
      <c r="P300" s="224">
        <f>O300*H300</f>
        <v>0</v>
      </c>
      <c r="Q300" s="224">
        <v>0</v>
      </c>
      <c r="R300" s="224">
        <f>Q300*H300</f>
        <v>0</v>
      </c>
      <c r="S300" s="224">
        <v>0</v>
      </c>
      <c r="T300" s="225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26" t="s">
        <v>145</v>
      </c>
      <c r="AT300" s="226" t="s">
        <v>141</v>
      </c>
      <c r="AU300" s="226" t="s">
        <v>80</v>
      </c>
      <c r="AY300" s="14" t="s">
        <v>140</v>
      </c>
      <c r="BE300" s="227">
        <f>IF(N300="základní",J300,0)</f>
        <v>0</v>
      </c>
      <c r="BF300" s="227">
        <f>IF(N300="snížená",J300,0)</f>
        <v>0</v>
      </c>
      <c r="BG300" s="227">
        <f>IF(N300="zákl. přenesená",J300,0)</f>
        <v>0</v>
      </c>
      <c r="BH300" s="227">
        <f>IF(N300="sníž. přenesená",J300,0)</f>
        <v>0</v>
      </c>
      <c r="BI300" s="227">
        <f>IF(N300="nulová",J300,0)</f>
        <v>0</v>
      </c>
      <c r="BJ300" s="14" t="s">
        <v>80</v>
      </c>
      <c r="BK300" s="227">
        <f>ROUND(I300*H300,2)</f>
        <v>0</v>
      </c>
      <c r="BL300" s="14" t="s">
        <v>145</v>
      </c>
      <c r="BM300" s="226" t="s">
        <v>706</v>
      </c>
    </row>
    <row r="301" s="2" customFormat="1" ht="16.5" customHeight="1">
      <c r="A301" s="35"/>
      <c r="B301" s="36"/>
      <c r="C301" s="214" t="s">
        <v>707</v>
      </c>
      <c r="D301" s="214" t="s">
        <v>141</v>
      </c>
      <c r="E301" s="215" t="s">
        <v>1827</v>
      </c>
      <c r="F301" s="216" t="s">
        <v>1828</v>
      </c>
      <c r="G301" s="217" t="s">
        <v>1685</v>
      </c>
      <c r="H301" s="218">
        <v>2</v>
      </c>
      <c r="I301" s="219"/>
      <c r="J301" s="220">
        <f>ROUND(I301*H301,2)</f>
        <v>0</v>
      </c>
      <c r="K301" s="221"/>
      <c r="L301" s="41"/>
      <c r="M301" s="222" t="s">
        <v>1</v>
      </c>
      <c r="N301" s="223" t="s">
        <v>37</v>
      </c>
      <c r="O301" s="88"/>
      <c r="P301" s="224">
        <f>O301*H301</f>
        <v>0</v>
      </c>
      <c r="Q301" s="224">
        <v>0</v>
      </c>
      <c r="R301" s="224">
        <f>Q301*H301</f>
        <v>0</v>
      </c>
      <c r="S301" s="224">
        <v>0</v>
      </c>
      <c r="T301" s="225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26" t="s">
        <v>145</v>
      </c>
      <c r="AT301" s="226" t="s">
        <v>141</v>
      </c>
      <c r="AU301" s="226" t="s">
        <v>80</v>
      </c>
      <c r="AY301" s="14" t="s">
        <v>140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14" t="s">
        <v>80</v>
      </c>
      <c r="BK301" s="227">
        <f>ROUND(I301*H301,2)</f>
        <v>0</v>
      </c>
      <c r="BL301" s="14" t="s">
        <v>145</v>
      </c>
      <c r="BM301" s="226" t="s">
        <v>710</v>
      </c>
    </row>
    <row r="302" s="2" customFormat="1" ht="16.5" customHeight="1">
      <c r="A302" s="35"/>
      <c r="B302" s="36"/>
      <c r="C302" s="214" t="s">
        <v>434</v>
      </c>
      <c r="D302" s="214" t="s">
        <v>141</v>
      </c>
      <c r="E302" s="215" t="s">
        <v>1829</v>
      </c>
      <c r="F302" s="216" t="s">
        <v>1830</v>
      </c>
      <c r="G302" s="217" t="s">
        <v>1685</v>
      </c>
      <c r="H302" s="218">
        <v>1</v>
      </c>
      <c r="I302" s="219"/>
      <c r="J302" s="220">
        <f>ROUND(I302*H302,2)</f>
        <v>0</v>
      </c>
      <c r="K302" s="221"/>
      <c r="L302" s="41"/>
      <c r="M302" s="222" t="s">
        <v>1</v>
      </c>
      <c r="N302" s="223" t="s">
        <v>37</v>
      </c>
      <c r="O302" s="88"/>
      <c r="P302" s="224">
        <f>O302*H302</f>
        <v>0</v>
      </c>
      <c r="Q302" s="224">
        <v>0</v>
      </c>
      <c r="R302" s="224">
        <f>Q302*H302</f>
        <v>0</v>
      </c>
      <c r="S302" s="224">
        <v>0</v>
      </c>
      <c r="T302" s="225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26" t="s">
        <v>145</v>
      </c>
      <c r="AT302" s="226" t="s">
        <v>141</v>
      </c>
      <c r="AU302" s="226" t="s">
        <v>80</v>
      </c>
      <c r="AY302" s="14" t="s">
        <v>140</v>
      </c>
      <c r="BE302" s="227">
        <f>IF(N302="základní",J302,0)</f>
        <v>0</v>
      </c>
      <c r="BF302" s="227">
        <f>IF(N302="snížená",J302,0)</f>
        <v>0</v>
      </c>
      <c r="BG302" s="227">
        <f>IF(N302="zákl. přenesená",J302,0)</f>
        <v>0</v>
      </c>
      <c r="BH302" s="227">
        <f>IF(N302="sníž. přenesená",J302,0)</f>
        <v>0</v>
      </c>
      <c r="BI302" s="227">
        <f>IF(N302="nulová",J302,0)</f>
        <v>0</v>
      </c>
      <c r="BJ302" s="14" t="s">
        <v>80</v>
      </c>
      <c r="BK302" s="227">
        <f>ROUND(I302*H302,2)</f>
        <v>0</v>
      </c>
      <c r="BL302" s="14" t="s">
        <v>145</v>
      </c>
      <c r="BM302" s="226" t="s">
        <v>713</v>
      </c>
    </row>
    <row r="303" s="2" customFormat="1" ht="16.5" customHeight="1">
      <c r="A303" s="35"/>
      <c r="B303" s="36"/>
      <c r="C303" s="214" t="s">
        <v>714</v>
      </c>
      <c r="D303" s="214" t="s">
        <v>141</v>
      </c>
      <c r="E303" s="215" t="s">
        <v>1831</v>
      </c>
      <c r="F303" s="216" t="s">
        <v>1832</v>
      </c>
      <c r="G303" s="217" t="s">
        <v>1685</v>
      </c>
      <c r="H303" s="218">
        <v>1</v>
      </c>
      <c r="I303" s="219"/>
      <c r="J303" s="220">
        <f>ROUND(I303*H303,2)</f>
        <v>0</v>
      </c>
      <c r="K303" s="221"/>
      <c r="L303" s="41"/>
      <c r="M303" s="222" t="s">
        <v>1</v>
      </c>
      <c r="N303" s="223" t="s">
        <v>37</v>
      </c>
      <c r="O303" s="88"/>
      <c r="P303" s="224">
        <f>O303*H303</f>
        <v>0</v>
      </c>
      <c r="Q303" s="224">
        <v>0</v>
      </c>
      <c r="R303" s="224">
        <f>Q303*H303</f>
        <v>0</v>
      </c>
      <c r="S303" s="224">
        <v>0</v>
      </c>
      <c r="T303" s="225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26" t="s">
        <v>145</v>
      </c>
      <c r="AT303" s="226" t="s">
        <v>141</v>
      </c>
      <c r="AU303" s="226" t="s">
        <v>80</v>
      </c>
      <c r="AY303" s="14" t="s">
        <v>140</v>
      </c>
      <c r="BE303" s="227">
        <f>IF(N303="základní",J303,0)</f>
        <v>0</v>
      </c>
      <c r="BF303" s="227">
        <f>IF(N303="snížená",J303,0)</f>
        <v>0</v>
      </c>
      <c r="BG303" s="227">
        <f>IF(N303="zákl. přenesená",J303,0)</f>
        <v>0</v>
      </c>
      <c r="BH303" s="227">
        <f>IF(N303="sníž. přenesená",J303,0)</f>
        <v>0</v>
      </c>
      <c r="BI303" s="227">
        <f>IF(N303="nulová",J303,0)</f>
        <v>0</v>
      </c>
      <c r="BJ303" s="14" t="s">
        <v>80</v>
      </c>
      <c r="BK303" s="227">
        <f>ROUND(I303*H303,2)</f>
        <v>0</v>
      </c>
      <c r="BL303" s="14" t="s">
        <v>145</v>
      </c>
      <c r="BM303" s="226" t="s">
        <v>717</v>
      </c>
    </row>
    <row r="304" s="2" customFormat="1" ht="16.5" customHeight="1">
      <c r="A304" s="35"/>
      <c r="B304" s="36"/>
      <c r="C304" s="214" t="s">
        <v>438</v>
      </c>
      <c r="D304" s="214" t="s">
        <v>141</v>
      </c>
      <c r="E304" s="215" t="s">
        <v>1833</v>
      </c>
      <c r="F304" s="216" t="s">
        <v>1834</v>
      </c>
      <c r="G304" s="217" t="s">
        <v>1685</v>
      </c>
      <c r="H304" s="218">
        <v>1</v>
      </c>
      <c r="I304" s="219"/>
      <c r="J304" s="220">
        <f>ROUND(I304*H304,2)</f>
        <v>0</v>
      </c>
      <c r="K304" s="221"/>
      <c r="L304" s="41"/>
      <c r="M304" s="230" t="s">
        <v>1</v>
      </c>
      <c r="N304" s="231" t="s">
        <v>37</v>
      </c>
      <c r="O304" s="232"/>
      <c r="P304" s="233">
        <f>O304*H304</f>
        <v>0</v>
      </c>
      <c r="Q304" s="233">
        <v>0</v>
      </c>
      <c r="R304" s="233">
        <f>Q304*H304</f>
        <v>0</v>
      </c>
      <c r="S304" s="233">
        <v>0</v>
      </c>
      <c r="T304" s="234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26" t="s">
        <v>145</v>
      </c>
      <c r="AT304" s="226" t="s">
        <v>141</v>
      </c>
      <c r="AU304" s="226" t="s">
        <v>80</v>
      </c>
      <c r="AY304" s="14" t="s">
        <v>140</v>
      </c>
      <c r="BE304" s="227">
        <f>IF(N304="základní",J304,0)</f>
        <v>0</v>
      </c>
      <c r="BF304" s="227">
        <f>IF(N304="snížená",J304,0)</f>
        <v>0</v>
      </c>
      <c r="BG304" s="227">
        <f>IF(N304="zákl. přenesená",J304,0)</f>
        <v>0</v>
      </c>
      <c r="BH304" s="227">
        <f>IF(N304="sníž. přenesená",J304,0)</f>
        <v>0</v>
      </c>
      <c r="BI304" s="227">
        <f>IF(N304="nulová",J304,0)</f>
        <v>0</v>
      </c>
      <c r="BJ304" s="14" t="s">
        <v>80</v>
      </c>
      <c r="BK304" s="227">
        <f>ROUND(I304*H304,2)</f>
        <v>0</v>
      </c>
      <c r="BL304" s="14" t="s">
        <v>145</v>
      </c>
      <c r="BM304" s="226" t="s">
        <v>720</v>
      </c>
    </row>
    <row r="305" s="2" customFormat="1" ht="6.96" customHeight="1">
      <c r="A305" s="35"/>
      <c r="B305" s="63"/>
      <c r="C305" s="64"/>
      <c r="D305" s="64"/>
      <c r="E305" s="64"/>
      <c r="F305" s="64"/>
      <c r="G305" s="64"/>
      <c r="H305" s="64"/>
      <c r="I305" s="64"/>
      <c r="J305" s="64"/>
      <c r="K305" s="64"/>
      <c r="L305" s="41"/>
      <c r="M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</row>
  </sheetData>
  <sheetProtection sheet="1" autoFilter="0" formatColumns="0" formatRows="0" objects="1" scenarios="1" spinCount="100000" saltValue="ImE8PDRPvw0GQVhiI+iCOxeui1aYLUlkuZoGqT24F5t0V79i3O+TGY0KyW+FP1DwfLzP1XO5L+UTJa4S5ySAag==" hashValue="b2UFS+B2/131MZa6fAtSRmm4yZHQn57Y3KSsc2HRFHZtdXWSJ2Ve788TA6ToB77O91KlEsxprmUjkTPgmLM9lw==" algorithmName="SHA-512" password="CC35"/>
  <autoFilter ref="C134:K304"/>
  <mergeCells count="9">
    <mergeCell ref="E7:H7"/>
    <mergeCell ref="E9:H9"/>
    <mergeCell ref="E18:H18"/>
    <mergeCell ref="E27:H27"/>
    <mergeCell ref="E85:H85"/>
    <mergeCell ref="E87:H87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109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82</v>
      </c>
    </row>
    <row r="4" s="1" customFormat="1" ht="24.96" customHeight="1">
      <c r="B4" s="17"/>
      <c r="D4" s="135" t="s">
        <v>113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1.ZŠ kuchyň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114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1835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30. 4. 2025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30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31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32</v>
      </c>
      <c r="E30" s="35"/>
      <c r="F30" s="35"/>
      <c r="G30" s="35"/>
      <c r="H30" s="35"/>
      <c r="I30" s="35"/>
      <c r="J30" s="148">
        <f>ROUND(J118,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34</v>
      </c>
      <c r="G32" s="35"/>
      <c r="H32" s="35"/>
      <c r="I32" s="149" t="s">
        <v>33</v>
      </c>
      <c r="J32" s="149" t="s">
        <v>35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36</v>
      </c>
      <c r="E33" s="137" t="s">
        <v>37</v>
      </c>
      <c r="F33" s="151">
        <f>ROUND((SUM(BE118:BE200)),  2)</f>
        <v>0</v>
      </c>
      <c r="G33" s="35"/>
      <c r="H33" s="35"/>
      <c r="I33" s="152">
        <v>0.20999999999999999</v>
      </c>
      <c r="J33" s="151">
        <f>ROUND(((SUM(BE118:BE200))*I33),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38</v>
      </c>
      <c r="F34" s="151">
        <f>ROUND((SUM(BF118:BF200)),  2)</f>
        <v>0</v>
      </c>
      <c r="G34" s="35"/>
      <c r="H34" s="35"/>
      <c r="I34" s="152">
        <v>0.12</v>
      </c>
      <c r="J34" s="151">
        <f>ROUND(((SUM(BF118:BF200))*I34),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39</v>
      </c>
      <c r="F35" s="151">
        <f>ROUND((SUM(BG118:BG200)),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40</v>
      </c>
      <c r="F36" s="151">
        <f>ROUND((SUM(BH118:BH200)),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41</v>
      </c>
      <c r="F37" s="151">
        <f>ROUND((SUM(BI118:BI200)),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42</v>
      </c>
      <c r="E39" s="155"/>
      <c r="F39" s="155"/>
      <c r="G39" s="156" t="s">
        <v>43</v>
      </c>
      <c r="H39" s="157" t="s">
        <v>44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45</v>
      </c>
      <c r="E50" s="161"/>
      <c r="F50" s="161"/>
      <c r="G50" s="160" t="s">
        <v>46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47</v>
      </c>
      <c r="E61" s="163"/>
      <c r="F61" s="164" t="s">
        <v>48</v>
      </c>
      <c r="G61" s="162" t="s">
        <v>47</v>
      </c>
      <c r="H61" s="163"/>
      <c r="I61" s="163"/>
      <c r="J61" s="165" t="s">
        <v>48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49</v>
      </c>
      <c r="E65" s="166"/>
      <c r="F65" s="166"/>
      <c r="G65" s="160" t="s">
        <v>50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47</v>
      </c>
      <c r="E76" s="163"/>
      <c r="F76" s="164" t="s">
        <v>48</v>
      </c>
      <c r="G76" s="162" t="s">
        <v>47</v>
      </c>
      <c r="H76" s="163"/>
      <c r="I76" s="163"/>
      <c r="J76" s="165" t="s">
        <v>48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1.ZŠ kuchyň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114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80 - Silnoproud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30. 4. 2025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117</v>
      </c>
      <c r="D94" s="173"/>
      <c r="E94" s="173"/>
      <c r="F94" s="173"/>
      <c r="G94" s="173"/>
      <c r="H94" s="173"/>
      <c r="I94" s="173"/>
      <c r="J94" s="174" t="s">
        <v>118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119</v>
      </c>
      <c r="D96" s="37"/>
      <c r="E96" s="37"/>
      <c r="F96" s="37"/>
      <c r="G96" s="37"/>
      <c r="H96" s="37"/>
      <c r="I96" s="37"/>
      <c r="J96" s="107">
        <f>J118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120</v>
      </c>
    </row>
    <row r="97" s="9" customFormat="1" ht="24.96" customHeight="1">
      <c r="A97" s="9"/>
      <c r="B97" s="176"/>
      <c r="C97" s="177"/>
      <c r="D97" s="178" t="s">
        <v>168</v>
      </c>
      <c r="E97" s="179"/>
      <c r="F97" s="179"/>
      <c r="G97" s="179"/>
      <c r="H97" s="179"/>
      <c r="I97" s="179"/>
      <c r="J97" s="180">
        <f>J119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1836</v>
      </c>
      <c r="E98" s="185"/>
      <c r="F98" s="185"/>
      <c r="G98" s="185"/>
      <c r="H98" s="185"/>
      <c r="I98" s="185"/>
      <c r="J98" s="186">
        <f>J120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="2" customFormat="1" ht="6.96" customHeight="1">
      <c r="A104" s="35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124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171" t="str">
        <f>E7</f>
        <v>1.ZŠ kuchyň</v>
      </c>
      <c r="F108" s="29"/>
      <c r="G108" s="29"/>
      <c r="H108" s="29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114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3" t="str">
        <f>E9</f>
        <v>80 - Silnoproud</v>
      </c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20</v>
      </c>
      <c r="D112" s="37"/>
      <c r="E112" s="37"/>
      <c r="F112" s="24" t="str">
        <f>F12</f>
        <v xml:space="preserve"> </v>
      </c>
      <c r="G112" s="37"/>
      <c r="H112" s="37"/>
      <c r="I112" s="29" t="s">
        <v>22</v>
      </c>
      <c r="J112" s="76" t="str">
        <f>IF(J12="","",J12)</f>
        <v>30. 4. 2025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24</v>
      </c>
      <c r="D114" s="37"/>
      <c r="E114" s="37"/>
      <c r="F114" s="24" t="str">
        <f>E15</f>
        <v xml:space="preserve"> </v>
      </c>
      <c r="G114" s="37"/>
      <c r="H114" s="37"/>
      <c r="I114" s="29" t="s">
        <v>29</v>
      </c>
      <c r="J114" s="33" t="str">
        <f>E21</f>
        <v xml:space="preserve"> 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27</v>
      </c>
      <c r="D115" s="37"/>
      <c r="E115" s="37"/>
      <c r="F115" s="24" t="str">
        <f>IF(E18="","",E18)</f>
        <v>Vyplň údaj</v>
      </c>
      <c r="G115" s="37"/>
      <c r="H115" s="37"/>
      <c r="I115" s="29" t="s">
        <v>30</v>
      </c>
      <c r="J115" s="33" t="str">
        <f>E24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88"/>
      <c r="B117" s="189"/>
      <c r="C117" s="190" t="s">
        <v>125</v>
      </c>
      <c r="D117" s="191" t="s">
        <v>57</v>
      </c>
      <c r="E117" s="191" t="s">
        <v>53</v>
      </c>
      <c r="F117" s="191" t="s">
        <v>54</v>
      </c>
      <c r="G117" s="191" t="s">
        <v>126</v>
      </c>
      <c r="H117" s="191" t="s">
        <v>127</v>
      </c>
      <c r="I117" s="191" t="s">
        <v>128</v>
      </c>
      <c r="J117" s="192" t="s">
        <v>118</v>
      </c>
      <c r="K117" s="193" t="s">
        <v>129</v>
      </c>
      <c r="L117" s="194"/>
      <c r="M117" s="97" t="s">
        <v>1</v>
      </c>
      <c r="N117" s="98" t="s">
        <v>36</v>
      </c>
      <c r="O117" s="98" t="s">
        <v>130</v>
      </c>
      <c r="P117" s="98" t="s">
        <v>131</v>
      </c>
      <c r="Q117" s="98" t="s">
        <v>132</v>
      </c>
      <c r="R117" s="98" t="s">
        <v>133</v>
      </c>
      <c r="S117" s="98" t="s">
        <v>134</v>
      </c>
      <c r="T117" s="99" t="s">
        <v>135</v>
      </c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</row>
    <row r="118" s="2" customFormat="1" ht="22.8" customHeight="1">
      <c r="A118" s="35"/>
      <c r="B118" s="36"/>
      <c r="C118" s="104" t="s">
        <v>136</v>
      </c>
      <c r="D118" s="37"/>
      <c r="E118" s="37"/>
      <c r="F118" s="37"/>
      <c r="G118" s="37"/>
      <c r="H118" s="37"/>
      <c r="I118" s="37"/>
      <c r="J118" s="195">
        <f>BK118</f>
        <v>0</v>
      </c>
      <c r="K118" s="37"/>
      <c r="L118" s="41"/>
      <c r="M118" s="100"/>
      <c r="N118" s="196"/>
      <c r="O118" s="101"/>
      <c r="P118" s="197">
        <f>P119</f>
        <v>0</v>
      </c>
      <c r="Q118" s="101"/>
      <c r="R118" s="197">
        <f>R119</f>
        <v>0</v>
      </c>
      <c r="S118" s="101"/>
      <c r="T118" s="198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71</v>
      </c>
      <c r="AU118" s="14" t="s">
        <v>120</v>
      </c>
      <c r="BK118" s="199">
        <f>BK119</f>
        <v>0</v>
      </c>
    </row>
    <row r="119" s="12" customFormat="1" ht="25.92" customHeight="1">
      <c r="A119" s="12"/>
      <c r="B119" s="200"/>
      <c r="C119" s="201"/>
      <c r="D119" s="202" t="s">
        <v>71</v>
      </c>
      <c r="E119" s="203" t="s">
        <v>467</v>
      </c>
      <c r="F119" s="203" t="s">
        <v>468</v>
      </c>
      <c r="G119" s="201"/>
      <c r="H119" s="201"/>
      <c r="I119" s="204"/>
      <c r="J119" s="205">
        <f>BK119</f>
        <v>0</v>
      </c>
      <c r="K119" s="201"/>
      <c r="L119" s="206"/>
      <c r="M119" s="207"/>
      <c r="N119" s="208"/>
      <c r="O119" s="208"/>
      <c r="P119" s="209">
        <f>P120</f>
        <v>0</v>
      </c>
      <c r="Q119" s="208"/>
      <c r="R119" s="209">
        <f>R120</f>
        <v>0</v>
      </c>
      <c r="S119" s="208"/>
      <c r="T119" s="210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1" t="s">
        <v>82</v>
      </c>
      <c r="AT119" s="212" t="s">
        <v>71</v>
      </c>
      <c r="AU119" s="212" t="s">
        <v>72</v>
      </c>
      <c r="AY119" s="211" t="s">
        <v>140</v>
      </c>
      <c r="BK119" s="213">
        <f>BK120</f>
        <v>0</v>
      </c>
    </row>
    <row r="120" s="12" customFormat="1" ht="22.8" customHeight="1">
      <c r="A120" s="12"/>
      <c r="B120" s="200"/>
      <c r="C120" s="201"/>
      <c r="D120" s="202" t="s">
        <v>71</v>
      </c>
      <c r="E120" s="228" t="s">
        <v>1837</v>
      </c>
      <c r="F120" s="228" t="s">
        <v>1838</v>
      </c>
      <c r="G120" s="201"/>
      <c r="H120" s="201"/>
      <c r="I120" s="204"/>
      <c r="J120" s="229">
        <f>BK120</f>
        <v>0</v>
      </c>
      <c r="K120" s="201"/>
      <c r="L120" s="206"/>
      <c r="M120" s="207"/>
      <c r="N120" s="208"/>
      <c r="O120" s="208"/>
      <c r="P120" s="209">
        <f>SUM(P121:P200)</f>
        <v>0</v>
      </c>
      <c r="Q120" s="208"/>
      <c r="R120" s="209">
        <f>SUM(R121:R200)</f>
        <v>0</v>
      </c>
      <c r="S120" s="208"/>
      <c r="T120" s="210">
        <f>SUM(T121:T200)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82</v>
      </c>
      <c r="AT120" s="212" t="s">
        <v>71</v>
      </c>
      <c r="AU120" s="212" t="s">
        <v>80</v>
      </c>
      <c r="AY120" s="211" t="s">
        <v>140</v>
      </c>
      <c r="BK120" s="213">
        <f>SUM(BK121:BK200)</f>
        <v>0</v>
      </c>
    </row>
    <row r="121" s="2" customFormat="1" ht="33" customHeight="1">
      <c r="A121" s="35"/>
      <c r="B121" s="36"/>
      <c r="C121" s="235" t="s">
        <v>80</v>
      </c>
      <c r="D121" s="235" t="s">
        <v>201</v>
      </c>
      <c r="E121" s="236" t="s">
        <v>80</v>
      </c>
      <c r="F121" s="237" t="s">
        <v>1839</v>
      </c>
      <c r="G121" s="238" t="s">
        <v>785</v>
      </c>
      <c r="H121" s="239">
        <v>1</v>
      </c>
      <c r="I121" s="240"/>
      <c r="J121" s="241">
        <f>ROUND(I121*H121,2)</f>
        <v>0</v>
      </c>
      <c r="K121" s="242"/>
      <c r="L121" s="243"/>
      <c r="M121" s="244" t="s">
        <v>1</v>
      </c>
      <c r="N121" s="245" t="s">
        <v>37</v>
      </c>
      <c r="O121" s="88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6" t="s">
        <v>233</v>
      </c>
      <c r="AT121" s="226" t="s">
        <v>201</v>
      </c>
      <c r="AU121" s="226" t="s">
        <v>82</v>
      </c>
      <c r="AY121" s="14" t="s">
        <v>140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14" t="s">
        <v>80</v>
      </c>
      <c r="BK121" s="227">
        <f>ROUND(I121*H121,2)</f>
        <v>0</v>
      </c>
      <c r="BL121" s="14" t="s">
        <v>204</v>
      </c>
      <c r="BM121" s="226" t="s">
        <v>82</v>
      </c>
    </row>
    <row r="122" s="2" customFormat="1" ht="24.15" customHeight="1">
      <c r="A122" s="35"/>
      <c r="B122" s="36"/>
      <c r="C122" s="235" t="s">
        <v>82</v>
      </c>
      <c r="D122" s="235" t="s">
        <v>201</v>
      </c>
      <c r="E122" s="236" t="s">
        <v>82</v>
      </c>
      <c r="F122" s="237" t="s">
        <v>1840</v>
      </c>
      <c r="G122" s="238" t="s">
        <v>785</v>
      </c>
      <c r="H122" s="239">
        <v>1</v>
      </c>
      <c r="I122" s="240"/>
      <c r="J122" s="241">
        <f>ROUND(I122*H122,2)</f>
        <v>0</v>
      </c>
      <c r="K122" s="242"/>
      <c r="L122" s="243"/>
      <c r="M122" s="244" t="s">
        <v>1</v>
      </c>
      <c r="N122" s="245" t="s">
        <v>37</v>
      </c>
      <c r="O122" s="88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6" t="s">
        <v>233</v>
      </c>
      <c r="AT122" s="226" t="s">
        <v>201</v>
      </c>
      <c r="AU122" s="226" t="s">
        <v>82</v>
      </c>
      <c r="AY122" s="14" t="s">
        <v>140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14" t="s">
        <v>80</v>
      </c>
      <c r="BK122" s="227">
        <f>ROUND(I122*H122,2)</f>
        <v>0</v>
      </c>
      <c r="BL122" s="14" t="s">
        <v>204</v>
      </c>
      <c r="BM122" s="226" t="s">
        <v>139</v>
      </c>
    </row>
    <row r="123" s="2" customFormat="1" ht="24.15" customHeight="1">
      <c r="A123" s="35"/>
      <c r="B123" s="36"/>
      <c r="C123" s="235" t="s">
        <v>154</v>
      </c>
      <c r="D123" s="235" t="s">
        <v>201</v>
      </c>
      <c r="E123" s="236" t="s">
        <v>154</v>
      </c>
      <c r="F123" s="237" t="s">
        <v>1841</v>
      </c>
      <c r="G123" s="238" t="s">
        <v>785</v>
      </c>
      <c r="H123" s="239">
        <v>1</v>
      </c>
      <c r="I123" s="240"/>
      <c r="J123" s="241">
        <f>ROUND(I123*H123,2)</f>
        <v>0</v>
      </c>
      <c r="K123" s="242"/>
      <c r="L123" s="243"/>
      <c r="M123" s="244" t="s">
        <v>1</v>
      </c>
      <c r="N123" s="245" t="s">
        <v>37</v>
      </c>
      <c r="O123" s="88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6" t="s">
        <v>233</v>
      </c>
      <c r="AT123" s="226" t="s">
        <v>201</v>
      </c>
      <c r="AU123" s="226" t="s">
        <v>82</v>
      </c>
      <c r="AY123" s="14" t="s">
        <v>140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14" t="s">
        <v>80</v>
      </c>
      <c r="BK123" s="227">
        <f>ROUND(I123*H123,2)</f>
        <v>0</v>
      </c>
      <c r="BL123" s="14" t="s">
        <v>204</v>
      </c>
      <c r="BM123" s="226" t="s">
        <v>156</v>
      </c>
    </row>
    <row r="124" s="2" customFormat="1" ht="16.5" customHeight="1">
      <c r="A124" s="35"/>
      <c r="B124" s="36"/>
      <c r="C124" s="235" t="s">
        <v>139</v>
      </c>
      <c r="D124" s="235" t="s">
        <v>201</v>
      </c>
      <c r="E124" s="236" t="s">
        <v>139</v>
      </c>
      <c r="F124" s="237" t="s">
        <v>1842</v>
      </c>
      <c r="G124" s="238" t="s">
        <v>785</v>
      </c>
      <c r="H124" s="239">
        <v>11</v>
      </c>
      <c r="I124" s="240"/>
      <c r="J124" s="241">
        <f>ROUND(I124*H124,2)</f>
        <v>0</v>
      </c>
      <c r="K124" s="242"/>
      <c r="L124" s="243"/>
      <c r="M124" s="244" t="s">
        <v>1</v>
      </c>
      <c r="N124" s="245" t="s">
        <v>37</v>
      </c>
      <c r="O124" s="88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6" t="s">
        <v>233</v>
      </c>
      <c r="AT124" s="226" t="s">
        <v>201</v>
      </c>
      <c r="AU124" s="226" t="s">
        <v>82</v>
      </c>
      <c r="AY124" s="14" t="s">
        <v>140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14" t="s">
        <v>80</v>
      </c>
      <c r="BK124" s="227">
        <f>ROUND(I124*H124,2)</f>
        <v>0</v>
      </c>
      <c r="BL124" s="14" t="s">
        <v>204</v>
      </c>
      <c r="BM124" s="226" t="s">
        <v>191</v>
      </c>
    </row>
    <row r="125" s="2" customFormat="1" ht="21.75" customHeight="1">
      <c r="A125" s="35"/>
      <c r="B125" s="36"/>
      <c r="C125" s="235" t="s">
        <v>151</v>
      </c>
      <c r="D125" s="235" t="s">
        <v>201</v>
      </c>
      <c r="E125" s="236" t="s">
        <v>151</v>
      </c>
      <c r="F125" s="237" t="s">
        <v>1843</v>
      </c>
      <c r="G125" s="238" t="s">
        <v>785</v>
      </c>
      <c r="H125" s="239">
        <v>12</v>
      </c>
      <c r="I125" s="240"/>
      <c r="J125" s="241">
        <f>ROUND(I125*H125,2)</f>
        <v>0</v>
      </c>
      <c r="K125" s="242"/>
      <c r="L125" s="243"/>
      <c r="M125" s="244" t="s">
        <v>1</v>
      </c>
      <c r="N125" s="245" t="s">
        <v>37</v>
      </c>
      <c r="O125" s="88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6" t="s">
        <v>233</v>
      </c>
      <c r="AT125" s="226" t="s">
        <v>201</v>
      </c>
      <c r="AU125" s="226" t="s">
        <v>82</v>
      </c>
      <c r="AY125" s="14" t="s">
        <v>140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14" t="s">
        <v>80</v>
      </c>
      <c r="BK125" s="227">
        <f>ROUND(I125*H125,2)</f>
        <v>0</v>
      </c>
      <c r="BL125" s="14" t="s">
        <v>204</v>
      </c>
      <c r="BM125" s="226" t="s">
        <v>83</v>
      </c>
    </row>
    <row r="126" s="2" customFormat="1" ht="24.15" customHeight="1">
      <c r="A126" s="35"/>
      <c r="B126" s="36"/>
      <c r="C126" s="235" t="s">
        <v>156</v>
      </c>
      <c r="D126" s="235" t="s">
        <v>201</v>
      </c>
      <c r="E126" s="236" t="s">
        <v>156</v>
      </c>
      <c r="F126" s="237" t="s">
        <v>1844</v>
      </c>
      <c r="G126" s="238" t="s">
        <v>785</v>
      </c>
      <c r="H126" s="239">
        <v>6</v>
      </c>
      <c r="I126" s="240"/>
      <c r="J126" s="241">
        <f>ROUND(I126*H126,2)</f>
        <v>0</v>
      </c>
      <c r="K126" s="242"/>
      <c r="L126" s="243"/>
      <c r="M126" s="244" t="s">
        <v>1</v>
      </c>
      <c r="N126" s="245" t="s">
        <v>37</v>
      </c>
      <c r="O126" s="88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6" t="s">
        <v>233</v>
      </c>
      <c r="AT126" s="226" t="s">
        <v>201</v>
      </c>
      <c r="AU126" s="226" t="s">
        <v>82</v>
      </c>
      <c r="AY126" s="14" t="s">
        <v>140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14" t="s">
        <v>80</v>
      </c>
      <c r="BK126" s="227">
        <f>ROUND(I126*H126,2)</f>
        <v>0</v>
      </c>
      <c r="BL126" s="14" t="s">
        <v>204</v>
      </c>
      <c r="BM126" s="226" t="s">
        <v>8</v>
      </c>
    </row>
    <row r="127" s="2" customFormat="1" ht="24.15" customHeight="1">
      <c r="A127" s="35"/>
      <c r="B127" s="36"/>
      <c r="C127" s="235" t="s">
        <v>197</v>
      </c>
      <c r="D127" s="235" t="s">
        <v>201</v>
      </c>
      <c r="E127" s="236" t="s">
        <v>197</v>
      </c>
      <c r="F127" s="237" t="s">
        <v>1845</v>
      </c>
      <c r="G127" s="238" t="s">
        <v>785</v>
      </c>
      <c r="H127" s="239">
        <v>14</v>
      </c>
      <c r="I127" s="240"/>
      <c r="J127" s="241">
        <f>ROUND(I127*H127,2)</f>
        <v>0</v>
      </c>
      <c r="K127" s="242"/>
      <c r="L127" s="243"/>
      <c r="M127" s="244" t="s">
        <v>1</v>
      </c>
      <c r="N127" s="245" t="s">
        <v>37</v>
      </c>
      <c r="O127" s="88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6" t="s">
        <v>233</v>
      </c>
      <c r="AT127" s="226" t="s">
        <v>201</v>
      </c>
      <c r="AU127" s="226" t="s">
        <v>82</v>
      </c>
      <c r="AY127" s="14" t="s">
        <v>140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14" t="s">
        <v>80</v>
      </c>
      <c r="BK127" s="227">
        <f>ROUND(I127*H127,2)</f>
        <v>0</v>
      </c>
      <c r="BL127" s="14" t="s">
        <v>204</v>
      </c>
      <c r="BM127" s="226" t="s">
        <v>200</v>
      </c>
    </row>
    <row r="128" s="2" customFormat="1" ht="24.15" customHeight="1">
      <c r="A128" s="35"/>
      <c r="B128" s="36"/>
      <c r="C128" s="235" t="s">
        <v>191</v>
      </c>
      <c r="D128" s="235" t="s">
        <v>201</v>
      </c>
      <c r="E128" s="236" t="s">
        <v>191</v>
      </c>
      <c r="F128" s="237" t="s">
        <v>1846</v>
      </c>
      <c r="G128" s="238" t="s">
        <v>785</v>
      </c>
      <c r="H128" s="239">
        <v>17</v>
      </c>
      <c r="I128" s="240"/>
      <c r="J128" s="241">
        <f>ROUND(I128*H128,2)</f>
        <v>0</v>
      </c>
      <c r="K128" s="242"/>
      <c r="L128" s="243"/>
      <c r="M128" s="244" t="s">
        <v>1</v>
      </c>
      <c r="N128" s="245" t="s">
        <v>37</v>
      </c>
      <c r="O128" s="88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6" t="s">
        <v>233</v>
      </c>
      <c r="AT128" s="226" t="s">
        <v>201</v>
      </c>
      <c r="AU128" s="226" t="s">
        <v>82</v>
      </c>
      <c r="AY128" s="14" t="s">
        <v>140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4" t="s">
        <v>80</v>
      </c>
      <c r="BK128" s="227">
        <f>ROUND(I128*H128,2)</f>
        <v>0</v>
      </c>
      <c r="BL128" s="14" t="s">
        <v>204</v>
      </c>
      <c r="BM128" s="226" t="s">
        <v>204</v>
      </c>
    </row>
    <row r="129" s="2" customFormat="1" ht="24.15" customHeight="1">
      <c r="A129" s="35"/>
      <c r="B129" s="36"/>
      <c r="C129" s="235" t="s">
        <v>205</v>
      </c>
      <c r="D129" s="235" t="s">
        <v>201</v>
      </c>
      <c r="E129" s="236" t="s">
        <v>205</v>
      </c>
      <c r="F129" s="237" t="s">
        <v>1847</v>
      </c>
      <c r="G129" s="238" t="s">
        <v>785</v>
      </c>
      <c r="H129" s="239">
        <v>12</v>
      </c>
      <c r="I129" s="240"/>
      <c r="J129" s="241">
        <f>ROUND(I129*H129,2)</f>
        <v>0</v>
      </c>
      <c r="K129" s="242"/>
      <c r="L129" s="243"/>
      <c r="M129" s="244" t="s">
        <v>1</v>
      </c>
      <c r="N129" s="245" t="s">
        <v>37</v>
      </c>
      <c r="O129" s="88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6" t="s">
        <v>233</v>
      </c>
      <c r="AT129" s="226" t="s">
        <v>201</v>
      </c>
      <c r="AU129" s="226" t="s">
        <v>82</v>
      </c>
      <c r="AY129" s="14" t="s">
        <v>140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4" t="s">
        <v>80</v>
      </c>
      <c r="BK129" s="227">
        <f>ROUND(I129*H129,2)</f>
        <v>0</v>
      </c>
      <c r="BL129" s="14" t="s">
        <v>204</v>
      </c>
      <c r="BM129" s="226" t="s">
        <v>209</v>
      </c>
    </row>
    <row r="130" s="2" customFormat="1" ht="24.15" customHeight="1">
      <c r="A130" s="35"/>
      <c r="B130" s="36"/>
      <c r="C130" s="235" t="s">
        <v>83</v>
      </c>
      <c r="D130" s="235" t="s">
        <v>201</v>
      </c>
      <c r="E130" s="236" t="s">
        <v>83</v>
      </c>
      <c r="F130" s="237" t="s">
        <v>1848</v>
      </c>
      <c r="G130" s="238" t="s">
        <v>785</v>
      </c>
      <c r="H130" s="239">
        <v>21</v>
      </c>
      <c r="I130" s="240"/>
      <c r="J130" s="241">
        <f>ROUND(I130*H130,2)</f>
        <v>0</v>
      </c>
      <c r="K130" s="242"/>
      <c r="L130" s="243"/>
      <c r="M130" s="244" t="s">
        <v>1</v>
      </c>
      <c r="N130" s="245" t="s">
        <v>37</v>
      </c>
      <c r="O130" s="88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6" t="s">
        <v>233</v>
      </c>
      <c r="AT130" s="226" t="s">
        <v>201</v>
      </c>
      <c r="AU130" s="226" t="s">
        <v>82</v>
      </c>
      <c r="AY130" s="14" t="s">
        <v>140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4" t="s">
        <v>80</v>
      </c>
      <c r="BK130" s="227">
        <f>ROUND(I130*H130,2)</f>
        <v>0</v>
      </c>
      <c r="BL130" s="14" t="s">
        <v>204</v>
      </c>
      <c r="BM130" s="226" t="s">
        <v>89</v>
      </c>
    </row>
    <row r="131" s="2" customFormat="1" ht="24.15" customHeight="1">
      <c r="A131" s="35"/>
      <c r="B131" s="36"/>
      <c r="C131" s="235" t="s">
        <v>214</v>
      </c>
      <c r="D131" s="235" t="s">
        <v>201</v>
      </c>
      <c r="E131" s="236" t="s">
        <v>214</v>
      </c>
      <c r="F131" s="237" t="s">
        <v>1849</v>
      </c>
      <c r="G131" s="238" t="s">
        <v>785</v>
      </c>
      <c r="H131" s="239">
        <v>14</v>
      </c>
      <c r="I131" s="240"/>
      <c r="J131" s="241">
        <f>ROUND(I131*H131,2)</f>
        <v>0</v>
      </c>
      <c r="K131" s="242"/>
      <c r="L131" s="243"/>
      <c r="M131" s="244" t="s">
        <v>1</v>
      </c>
      <c r="N131" s="245" t="s">
        <v>37</v>
      </c>
      <c r="O131" s="88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6" t="s">
        <v>233</v>
      </c>
      <c r="AT131" s="226" t="s">
        <v>201</v>
      </c>
      <c r="AU131" s="226" t="s">
        <v>82</v>
      </c>
      <c r="AY131" s="14" t="s">
        <v>140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4" t="s">
        <v>80</v>
      </c>
      <c r="BK131" s="227">
        <f>ROUND(I131*H131,2)</f>
        <v>0</v>
      </c>
      <c r="BL131" s="14" t="s">
        <v>204</v>
      </c>
      <c r="BM131" s="226" t="s">
        <v>217</v>
      </c>
    </row>
    <row r="132" s="2" customFormat="1" ht="24.15" customHeight="1">
      <c r="A132" s="35"/>
      <c r="B132" s="36"/>
      <c r="C132" s="235" t="s">
        <v>8</v>
      </c>
      <c r="D132" s="235" t="s">
        <v>201</v>
      </c>
      <c r="E132" s="236" t="s">
        <v>8</v>
      </c>
      <c r="F132" s="237" t="s">
        <v>1850</v>
      </c>
      <c r="G132" s="238" t="s">
        <v>785</v>
      </c>
      <c r="H132" s="239">
        <v>1</v>
      </c>
      <c r="I132" s="240"/>
      <c r="J132" s="241">
        <f>ROUND(I132*H132,2)</f>
        <v>0</v>
      </c>
      <c r="K132" s="242"/>
      <c r="L132" s="243"/>
      <c r="M132" s="244" t="s">
        <v>1</v>
      </c>
      <c r="N132" s="245" t="s">
        <v>37</v>
      </c>
      <c r="O132" s="88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6" t="s">
        <v>233</v>
      </c>
      <c r="AT132" s="226" t="s">
        <v>201</v>
      </c>
      <c r="AU132" s="226" t="s">
        <v>82</v>
      </c>
      <c r="AY132" s="14" t="s">
        <v>140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4" t="s">
        <v>80</v>
      </c>
      <c r="BK132" s="227">
        <f>ROUND(I132*H132,2)</f>
        <v>0</v>
      </c>
      <c r="BL132" s="14" t="s">
        <v>204</v>
      </c>
      <c r="BM132" s="226" t="s">
        <v>220</v>
      </c>
    </row>
    <row r="133" s="2" customFormat="1" ht="24.15" customHeight="1">
      <c r="A133" s="35"/>
      <c r="B133" s="36"/>
      <c r="C133" s="235" t="s">
        <v>221</v>
      </c>
      <c r="D133" s="235" t="s">
        <v>201</v>
      </c>
      <c r="E133" s="236" t="s">
        <v>221</v>
      </c>
      <c r="F133" s="237" t="s">
        <v>1851</v>
      </c>
      <c r="G133" s="238" t="s">
        <v>785</v>
      </c>
      <c r="H133" s="239">
        <v>1</v>
      </c>
      <c r="I133" s="240"/>
      <c r="J133" s="241">
        <f>ROUND(I133*H133,2)</f>
        <v>0</v>
      </c>
      <c r="K133" s="242"/>
      <c r="L133" s="243"/>
      <c r="M133" s="244" t="s">
        <v>1</v>
      </c>
      <c r="N133" s="245" t="s">
        <v>37</v>
      </c>
      <c r="O133" s="88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6" t="s">
        <v>233</v>
      </c>
      <c r="AT133" s="226" t="s">
        <v>201</v>
      </c>
      <c r="AU133" s="226" t="s">
        <v>82</v>
      </c>
      <c r="AY133" s="14" t="s">
        <v>140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4" t="s">
        <v>80</v>
      </c>
      <c r="BK133" s="227">
        <f>ROUND(I133*H133,2)</f>
        <v>0</v>
      </c>
      <c r="BL133" s="14" t="s">
        <v>204</v>
      </c>
      <c r="BM133" s="226" t="s">
        <v>224</v>
      </c>
    </row>
    <row r="134" s="2" customFormat="1" ht="24.15" customHeight="1">
      <c r="A134" s="35"/>
      <c r="B134" s="36"/>
      <c r="C134" s="235" t="s">
        <v>200</v>
      </c>
      <c r="D134" s="235" t="s">
        <v>201</v>
      </c>
      <c r="E134" s="236" t="s">
        <v>200</v>
      </c>
      <c r="F134" s="237" t="s">
        <v>1852</v>
      </c>
      <c r="G134" s="238" t="s">
        <v>785</v>
      </c>
      <c r="H134" s="239">
        <v>10</v>
      </c>
      <c r="I134" s="240"/>
      <c r="J134" s="241">
        <f>ROUND(I134*H134,2)</f>
        <v>0</v>
      </c>
      <c r="K134" s="242"/>
      <c r="L134" s="243"/>
      <c r="M134" s="244" t="s">
        <v>1</v>
      </c>
      <c r="N134" s="245" t="s">
        <v>37</v>
      </c>
      <c r="O134" s="88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6" t="s">
        <v>233</v>
      </c>
      <c r="AT134" s="226" t="s">
        <v>201</v>
      </c>
      <c r="AU134" s="226" t="s">
        <v>82</v>
      </c>
      <c r="AY134" s="14" t="s">
        <v>140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4" t="s">
        <v>80</v>
      </c>
      <c r="BK134" s="227">
        <f>ROUND(I134*H134,2)</f>
        <v>0</v>
      </c>
      <c r="BL134" s="14" t="s">
        <v>204</v>
      </c>
      <c r="BM134" s="226" t="s">
        <v>227</v>
      </c>
    </row>
    <row r="135" s="2" customFormat="1" ht="24.15" customHeight="1">
      <c r="A135" s="35"/>
      <c r="B135" s="36"/>
      <c r="C135" s="235" t="s">
        <v>228</v>
      </c>
      <c r="D135" s="235" t="s">
        <v>201</v>
      </c>
      <c r="E135" s="236" t="s">
        <v>228</v>
      </c>
      <c r="F135" s="237" t="s">
        <v>1853</v>
      </c>
      <c r="G135" s="238" t="s">
        <v>785</v>
      </c>
      <c r="H135" s="239">
        <v>5</v>
      </c>
      <c r="I135" s="240"/>
      <c r="J135" s="241">
        <f>ROUND(I135*H135,2)</f>
        <v>0</v>
      </c>
      <c r="K135" s="242"/>
      <c r="L135" s="243"/>
      <c r="M135" s="244" t="s">
        <v>1</v>
      </c>
      <c r="N135" s="245" t="s">
        <v>37</v>
      </c>
      <c r="O135" s="88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6" t="s">
        <v>233</v>
      </c>
      <c r="AT135" s="226" t="s">
        <v>201</v>
      </c>
      <c r="AU135" s="226" t="s">
        <v>82</v>
      </c>
      <c r="AY135" s="14" t="s">
        <v>140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4" t="s">
        <v>80</v>
      </c>
      <c r="BK135" s="227">
        <f>ROUND(I135*H135,2)</f>
        <v>0</v>
      </c>
      <c r="BL135" s="14" t="s">
        <v>204</v>
      </c>
      <c r="BM135" s="226" t="s">
        <v>92</v>
      </c>
    </row>
    <row r="136" s="2" customFormat="1" ht="33" customHeight="1">
      <c r="A136" s="35"/>
      <c r="B136" s="36"/>
      <c r="C136" s="235" t="s">
        <v>204</v>
      </c>
      <c r="D136" s="235" t="s">
        <v>201</v>
      </c>
      <c r="E136" s="236" t="s">
        <v>204</v>
      </c>
      <c r="F136" s="237" t="s">
        <v>1854</v>
      </c>
      <c r="G136" s="238" t="s">
        <v>785</v>
      </c>
      <c r="H136" s="239">
        <v>1</v>
      </c>
      <c r="I136" s="240"/>
      <c r="J136" s="241">
        <f>ROUND(I136*H136,2)</f>
        <v>0</v>
      </c>
      <c r="K136" s="242"/>
      <c r="L136" s="243"/>
      <c r="M136" s="244" t="s">
        <v>1</v>
      </c>
      <c r="N136" s="245" t="s">
        <v>37</v>
      </c>
      <c r="O136" s="88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6" t="s">
        <v>233</v>
      </c>
      <c r="AT136" s="226" t="s">
        <v>201</v>
      </c>
      <c r="AU136" s="226" t="s">
        <v>82</v>
      </c>
      <c r="AY136" s="14" t="s">
        <v>140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4" t="s">
        <v>80</v>
      </c>
      <c r="BK136" s="227">
        <f>ROUND(I136*H136,2)</f>
        <v>0</v>
      </c>
      <c r="BL136" s="14" t="s">
        <v>204</v>
      </c>
      <c r="BM136" s="226" t="s">
        <v>233</v>
      </c>
    </row>
    <row r="137" s="2" customFormat="1" ht="16.5" customHeight="1">
      <c r="A137" s="35"/>
      <c r="B137" s="36"/>
      <c r="C137" s="235" t="s">
        <v>234</v>
      </c>
      <c r="D137" s="235" t="s">
        <v>201</v>
      </c>
      <c r="E137" s="236" t="s">
        <v>234</v>
      </c>
      <c r="F137" s="237" t="s">
        <v>1855</v>
      </c>
      <c r="G137" s="238" t="s">
        <v>240</v>
      </c>
      <c r="H137" s="239">
        <v>104</v>
      </c>
      <c r="I137" s="240"/>
      <c r="J137" s="241">
        <f>ROUND(I137*H137,2)</f>
        <v>0</v>
      </c>
      <c r="K137" s="242"/>
      <c r="L137" s="243"/>
      <c r="M137" s="244" t="s">
        <v>1</v>
      </c>
      <c r="N137" s="245" t="s">
        <v>37</v>
      </c>
      <c r="O137" s="88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6" t="s">
        <v>233</v>
      </c>
      <c r="AT137" s="226" t="s">
        <v>201</v>
      </c>
      <c r="AU137" s="226" t="s">
        <v>82</v>
      </c>
      <c r="AY137" s="14" t="s">
        <v>140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4" t="s">
        <v>80</v>
      </c>
      <c r="BK137" s="227">
        <f>ROUND(I137*H137,2)</f>
        <v>0</v>
      </c>
      <c r="BL137" s="14" t="s">
        <v>204</v>
      </c>
      <c r="BM137" s="226" t="s">
        <v>237</v>
      </c>
    </row>
    <row r="138" s="2" customFormat="1" ht="16.5" customHeight="1">
      <c r="A138" s="35"/>
      <c r="B138" s="36"/>
      <c r="C138" s="235" t="s">
        <v>209</v>
      </c>
      <c r="D138" s="235" t="s">
        <v>201</v>
      </c>
      <c r="E138" s="236" t="s">
        <v>209</v>
      </c>
      <c r="F138" s="237" t="s">
        <v>1856</v>
      </c>
      <c r="G138" s="238" t="s">
        <v>240</v>
      </c>
      <c r="H138" s="239">
        <v>26</v>
      </c>
      <c r="I138" s="240"/>
      <c r="J138" s="241">
        <f>ROUND(I138*H138,2)</f>
        <v>0</v>
      </c>
      <c r="K138" s="242"/>
      <c r="L138" s="243"/>
      <c r="M138" s="244" t="s">
        <v>1</v>
      </c>
      <c r="N138" s="245" t="s">
        <v>37</v>
      </c>
      <c r="O138" s="88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6" t="s">
        <v>233</v>
      </c>
      <c r="AT138" s="226" t="s">
        <v>201</v>
      </c>
      <c r="AU138" s="226" t="s">
        <v>82</v>
      </c>
      <c r="AY138" s="14" t="s">
        <v>140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4" t="s">
        <v>80</v>
      </c>
      <c r="BK138" s="227">
        <f>ROUND(I138*H138,2)</f>
        <v>0</v>
      </c>
      <c r="BL138" s="14" t="s">
        <v>204</v>
      </c>
      <c r="BM138" s="226" t="s">
        <v>241</v>
      </c>
    </row>
    <row r="139" s="2" customFormat="1" ht="16.5" customHeight="1">
      <c r="A139" s="35"/>
      <c r="B139" s="36"/>
      <c r="C139" s="235" t="s">
        <v>242</v>
      </c>
      <c r="D139" s="235" t="s">
        <v>201</v>
      </c>
      <c r="E139" s="236" t="s">
        <v>242</v>
      </c>
      <c r="F139" s="237" t="s">
        <v>1857</v>
      </c>
      <c r="G139" s="238" t="s">
        <v>240</v>
      </c>
      <c r="H139" s="239">
        <v>139</v>
      </c>
      <c r="I139" s="240"/>
      <c r="J139" s="241">
        <f>ROUND(I139*H139,2)</f>
        <v>0</v>
      </c>
      <c r="K139" s="242"/>
      <c r="L139" s="243"/>
      <c r="M139" s="244" t="s">
        <v>1</v>
      </c>
      <c r="N139" s="245" t="s">
        <v>37</v>
      </c>
      <c r="O139" s="88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6" t="s">
        <v>233</v>
      </c>
      <c r="AT139" s="226" t="s">
        <v>201</v>
      </c>
      <c r="AU139" s="226" t="s">
        <v>82</v>
      </c>
      <c r="AY139" s="14" t="s">
        <v>140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4" t="s">
        <v>80</v>
      </c>
      <c r="BK139" s="227">
        <f>ROUND(I139*H139,2)</f>
        <v>0</v>
      </c>
      <c r="BL139" s="14" t="s">
        <v>204</v>
      </c>
      <c r="BM139" s="226" t="s">
        <v>245</v>
      </c>
    </row>
    <row r="140" s="2" customFormat="1" ht="16.5" customHeight="1">
      <c r="A140" s="35"/>
      <c r="B140" s="36"/>
      <c r="C140" s="235" t="s">
        <v>89</v>
      </c>
      <c r="D140" s="235" t="s">
        <v>201</v>
      </c>
      <c r="E140" s="236" t="s">
        <v>89</v>
      </c>
      <c r="F140" s="237" t="s">
        <v>1858</v>
      </c>
      <c r="G140" s="238" t="s">
        <v>240</v>
      </c>
      <c r="H140" s="239">
        <v>38</v>
      </c>
      <c r="I140" s="240"/>
      <c r="J140" s="241">
        <f>ROUND(I140*H140,2)</f>
        <v>0</v>
      </c>
      <c r="K140" s="242"/>
      <c r="L140" s="243"/>
      <c r="M140" s="244" t="s">
        <v>1</v>
      </c>
      <c r="N140" s="245" t="s">
        <v>37</v>
      </c>
      <c r="O140" s="88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6" t="s">
        <v>233</v>
      </c>
      <c r="AT140" s="226" t="s">
        <v>201</v>
      </c>
      <c r="AU140" s="226" t="s">
        <v>82</v>
      </c>
      <c r="AY140" s="14" t="s">
        <v>140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4" t="s">
        <v>80</v>
      </c>
      <c r="BK140" s="227">
        <f>ROUND(I140*H140,2)</f>
        <v>0</v>
      </c>
      <c r="BL140" s="14" t="s">
        <v>204</v>
      </c>
      <c r="BM140" s="226" t="s">
        <v>95</v>
      </c>
    </row>
    <row r="141" s="2" customFormat="1" ht="16.5" customHeight="1">
      <c r="A141" s="35"/>
      <c r="B141" s="36"/>
      <c r="C141" s="235" t="s">
        <v>7</v>
      </c>
      <c r="D141" s="235" t="s">
        <v>201</v>
      </c>
      <c r="E141" s="236" t="s">
        <v>7</v>
      </c>
      <c r="F141" s="237" t="s">
        <v>1859</v>
      </c>
      <c r="G141" s="238" t="s">
        <v>240</v>
      </c>
      <c r="H141" s="239">
        <v>374</v>
      </c>
      <c r="I141" s="240"/>
      <c r="J141" s="241">
        <f>ROUND(I141*H141,2)</f>
        <v>0</v>
      </c>
      <c r="K141" s="242"/>
      <c r="L141" s="243"/>
      <c r="M141" s="244" t="s">
        <v>1</v>
      </c>
      <c r="N141" s="245" t="s">
        <v>37</v>
      </c>
      <c r="O141" s="88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6" t="s">
        <v>233</v>
      </c>
      <c r="AT141" s="226" t="s">
        <v>201</v>
      </c>
      <c r="AU141" s="226" t="s">
        <v>82</v>
      </c>
      <c r="AY141" s="14" t="s">
        <v>140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4" t="s">
        <v>80</v>
      </c>
      <c r="BK141" s="227">
        <f>ROUND(I141*H141,2)</f>
        <v>0</v>
      </c>
      <c r="BL141" s="14" t="s">
        <v>204</v>
      </c>
      <c r="BM141" s="226" t="s">
        <v>251</v>
      </c>
    </row>
    <row r="142" s="2" customFormat="1" ht="16.5" customHeight="1">
      <c r="A142" s="35"/>
      <c r="B142" s="36"/>
      <c r="C142" s="235" t="s">
        <v>217</v>
      </c>
      <c r="D142" s="235" t="s">
        <v>201</v>
      </c>
      <c r="E142" s="236" t="s">
        <v>217</v>
      </c>
      <c r="F142" s="237" t="s">
        <v>1860</v>
      </c>
      <c r="G142" s="238" t="s">
        <v>240</v>
      </c>
      <c r="H142" s="239">
        <v>242</v>
      </c>
      <c r="I142" s="240"/>
      <c r="J142" s="241">
        <f>ROUND(I142*H142,2)</f>
        <v>0</v>
      </c>
      <c r="K142" s="242"/>
      <c r="L142" s="243"/>
      <c r="M142" s="244" t="s">
        <v>1</v>
      </c>
      <c r="N142" s="245" t="s">
        <v>37</v>
      </c>
      <c r="O142" s="88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6" t="s">
        <v>233</v>
      </c>
      <c r="AT142" s="226" t="s">
        <v>201</v>
      </c>
      <c r="AU142" s="226" t="s">
        <v>82</v>
      </c>
      <c r="AY142" s="14" t="s">
        <v>140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4" t="s">
        <v>80</v>
      </c>
      <c r="BK142" s="227">
        <f>ROUND(I142*H142,2)</f>
        <v>0</v>
      </c>
      <c r="BL142" s="14" t="s">
        <v>204</v>
      </c>
      <c r="BM142" s="226" t="s">
        <v>254</v>
      </c>
    </row>
    <row r="143" s="2" customFormat="1" ht="16.5" customHeight="1">
      <c r="A143" s="35"/>
      <c r="B143" s="36"/>
      <c r="C143" s="235" t="s">
        <v>255</v>
      </c>
      <c r="D143" s="235" t="s">
        <v>201</v>
      </c>
      <c r="E143" s="236" t="s">
        <v>255</v>
      </c>
      <c r="F143" s="237" t="s">
        <v>1861</v>
      </c>
      <c r="G143" s="238" t="s">
        <v>240</v>
      </c>
      <c r="H143" s="239">
        <v>566</v>
      </c>
      <c r="I143" s="240"/>
      <c r="J143" s="241">
        <f>ROUND(I143*H143,2)</f>
        <v>0</v>
      </c>
      <c r="K143" s="242"/>
      <c r="L143" s="243"/>
      <c r="M143" s="244" t="s">
        <v>1</v>
      </c>
      <c r="N143" s="245" t="s">
        <v>37</v>
      </c>
      <c r="O143" s="88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6" t="s">
        <v>233</v>
      </c>
      <c r="AT143" s="226" t="s">
        <v>201</v>
      </c>
      <c r="AU143" s="226" t="s">
        <v>82</v>
      </c>
      <c r="AY143" s="14" t="s">
        <v>140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4" t="s">
        <v>80</v>
      </c>
      <c r="BK143" s="227">
        <f>ROUND(I143*H143,2)</f>
        <v>0</v>
      </c>
      <c r="BL143" s="14" t="s">
        <v>204</v>
      </c>
      <c r="BM143" s="226" t="s">
        <v>258</v>
      </c>
    </row>
    <row r="144" s="2" customFormat="1" ht="16.5" customHeight="1">
      <c r="A144" s="35"/>
      <c r="B144" s="36"/>
      <c r="C144" s="235" t="s">
        <v>220</v>
      </c>
      <c r="D144" s="235" t="s">
        <v>201</v>
      </c>
      <c r="E144" s="236" t="s">
        <v>220</v>
      </c>
      <c r="F144" s="237" t="s">
        <v>1862</v>
      </c>
      <c r="G144" s="238" t="s">
        <v>240</v>
      </c>
      <c r="H144" s="239">
        <v>248</v>
      </c>
      <c r="I144" s="240"/>
      <c r="J144" s="241">
        <f>ROUND(I144*H144,2)</f>
        <v>0</v>
      </c>
      <c r="K144" s="242"/>
      <c r="L144" s="243"/>
      <c r="M144" s="244" t="s">
        <v>1</v>
      </c>
      <c r="N144" s="245" t="s">
        <v>37</v>
      </c>
      <c r="O144" s="88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6" t="s">
        <v>233</v>
      </c>
      <c r="AT144" s="226" t="s">
        <v>201</v>
      </c>
      <c r="AU144" s="226" t="s">
        <v>82</v>
      </c>
      <c r="AY144" s="14" t="s">
        <v>140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4" t="s">
        <v>80</v>
      </c>
      <c r="BK144" s="227">
        <f>ROUND(I144*H144,2)</f>
        <v>0</v>
      </c>
      <c r="BL144" s="14" t="s">
        <v>204</v>
      </c>
      <c r="BM144" s="226" t="s">
        <v>261</v>
      </c>
    </row>
    <row r="145" s="2" customFormat="1" ht="16.5" customHeight="1">
      <c r="A145" s="35"/>
      <c r="B145" s="36"/>
      <c r="C145" s="235" t="s">
        <v>262</v>
      </c>
      <c r="D145" s="235" t="s">
        <v>201</v>
      </c>
      <c r="E145" s="236" t="s">
        <v>262</v>
      </c>
      <c r="F145" s="237" t="s">
        <v>1863</v>
      </c>
      <c r="G145" s="238" t="s">
        <v>240</v>
      </c>
      <c r="H145" s="239">
        <v>4154</v>
      </c>
      <c r="I145" s="240"/>
      <c r="J145" s="241">
        <f>ROUND(I145*H145,2)</f>
        <v>0</v>
      </c>
      <c r="K145" s="242"/>
      <c r="L145" s="243"/>
      <c r="M145" s="244" t="s">
        <v>1</v>
      </c>
      <c r="N145" s="245" t="s">
        <v>37</v>
      </c>
      <c r="O145" s="88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6" t="s">
        <v>233</v>
      </c>
      <c r="AT145" s="226" t="s">
        <v>201</v>
      </c>
      <c r="AU145" s="226" t="s">
        <v>82</v>
      </c>
      <c r="AY145" s="14" t="s">
        <v>140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4" t="s">
        <v>80</v>
      </c>
      <c r="BK145" s="227">
        <f>ROUND(I145*H145,2)</f>
        <v>0</v>
      </c>
      <c r="BL145" s="14" t="s">
        <v>204</v>
      </c>
      <c r="BM145" s="226" t="s">
        <v>98</v>
      </c>
    </row>
    <row r="146" s="2" customFormat="1" ht="16.5" customHeight="1">
      <c r="A146" s="35"/>
      <c r="B146" s="36"/>
      <c r="C146" s="235" t="s">
        <v>224</v>
      </c>
      <c r="D146" s="235" t="s">
        <v>201</v>
      </c>
      <c r="E146" s="236" t="s">
        <v>224</v>
      </c>
      <c r="F146" s="237" t="s">
        <v>1864</v>
      </c>
      <c r="G146" s="238" t="s">
        <v>240</v>
      </c>
      <c r="H146" s="239">
        <v>203</v>
      </c>
      <c r="I146" s="240"/>
      <c r="J146" s="241">
        <f>ROUND(I146*H146,2)</f>
        <v>0</v>
      </c>
      <c r="K146" s="242"/>
      <c r="L146" s="243"/>
      <c r="M146" s="244" t="s">
        <v>1</v>
      </c>
      <c r="N146" s="245" t="s">
        <v>37</v>
      </c>
      <c r="O146" s="88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6" t="s">
        <v>233</v>
      </c>
      <c r="AT146" s="226" t="s">
        <v>201</v>
      </c>
      <c r="AU146" s="226" t="s">
        <v>82</v>
      </c>
      <c r="AY146" s="14" t="s">
        <v>140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4" t="s">
        <v>80</v>
      </c>
      <c r="BK146" s="227">
        <f>ROUND(I146*H146,2)</f>
        <v>0</v>
      </c>
      <c r="BL146" s="14" t="s">
        <v>204</v>
      </c>
      <c r="BM146" s="226" t="s">
        <v>267</v>
      </c>
    </row>
    <row r="147" s="2" customFormat="1" ht="16.5" customHeight="1">
      <c r="A147" s="35"/>
      <c r="B147" s="36"/>
      <c r="C147" s="235" t="s">
        <v>268</v>
      </c>
      <c r="D147" s="235" t="s">
        <v>201</v>
      </c>
      <c r="E147" s="236" t="s">
        <v>268</v>
      </c>
      <c r="F147" s="237" t="s">
        <v>1865</v>
      </c>
      <c r="G147" s="238" t="s">
        <v>240</v>
      </c>
      <c r="H147" s="239">
        <v>2184</v>
      </c>
      <c r="I147" s="240"/>
      <c r="J147" s="241">
        <f>ROUND(I147*H147,2)</f>
        <v>0</v>
      </c>
      <c r="K147" s="242"/>
      <c r="L147" s="243"/>
      <c r="M147" s="244" t="s">
        <v>1</v>
      </c>
      <c r="N147" s="245" t="s">
        <v>37</v>
      </c>
      <c r="O147" s="88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6" t="s">
        <v>233</v>
      </c>
      <c r="AT147" s="226" t="s">
        <v>201</v>
      </c>
      <c r="AU147" s="226" t="s">
        <v>82</v>
      </c>
      <c r="AY147" s="14" t="s">
        <v>140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4" t="s">
        <v>80</v>
      </c>
      <c r="BK147" s="227">
        <f>ROUND(I147*H147,2)</f>
        <v>0</v>
      </c>
      <c r="BL147" s="14" t="s">
        <v>204</v>
      </c>
      <c r="BM147" s="226" t="s">
        <v>271</v>
      </c>
    </row>
    <row r="148" s="2" customFormat="1" ht="16.5" customHeight="1">
      <c r="A148" s="35"/>
      <c r="B148" s="36"/>
      <c r="C148" s="235" t="s">
        <v>227</v>
      </c>
      <c r="D148" s="235" t="s">
        <v>201</v>
      </c>
      <c r="E148" s="236" t="s">
        <v>227</v>
      </c>
      <c r="F148" s="237" t="s">
        <v>1866</v>
      </c>
      <c r="G148" s="238" t="s">
        <v>240</v>
      </c>
      <c r="H148" s="239">
        <v>769</v>
      </c>
      <c r="I148" s="240"/>
      <c r="J148" s="241">
        <f>ROUND(I148*H148,2)</f>
        <v>0</v>
      </c>
      <c r="K148" s="242"/>
      <c r="L148" s="243"/>
      <c r="M148" s="244" t="s">
        <v>1</v>
      </c>
      <c r="N148" s="245" t="s">
        <v>37</v>
      </c>
      <c r="O148" s="88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6" t="s">
        <v>233</v>
      </c>
      <c r="AT148" s="226" t="s">
        <v>201</v>
      </c>
      <c r="AU148" s="226" t="s">
        <v>82</v>
      </c>
      <c r="AY148" s="14" t="s">
        <v>140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4" t="s">
        <v>80</v>
      </c>
      <c r="BK148" s="227">
        <f>ROUND(I148*H148,2)</f>
        <v>0</v>
      </c>
      <c r="BL148" s="14" t="s">
        <v>204</v>
      </c>
      <c r="BM148" s="226" t="s">
        <v>274</v>
      </c>
    </row>
    <row r="149" s="2" customFormat="1" ht="16.5" customHeight="1">
      <c r="A149" s="35"/>
      <c r="B149" s="36"/>
      <c r="C149" s="235" t="s">
        <v>275</v>
      </c>
      <c r="D149" s="235" t="s">
        <v>201</v>
      </c>
      <c r="E149" s="236" t="s">
        <v>275</v>
      </c>
      <c r="F149" s="237" t="s">
        <v>1867</v>
      </c>
      <c r="G149" s="238" t="s">
        <v>240</v>
      </c>
      <c r="H149" s="239">
        <v>14</v>
      </c>
      <c r="I149" s="240"/>
      <c r="J149" s="241">
        <f>ROUND(I149*H149,2)</f>
        <v>0</v>
      </c>
      <c r="K149" s="242"/>
      <c r="L149" s="243"/>
      <c r="M149" s="244" t="s">
        <v>1</v>
      </c>
      <c r="N149" s="245" t="s">
        <v>37</v>
      </c>
      <c r="O149" s="88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6" t="s">
        <v>233</v>
      </c>
      <c r="AT149" s="226" t="s">
        <v>201</v>
      </c>
      <c r="AU149" s="226" t="s">
        <v>82</v>
      </c>
      <c r="AY149" s="14" t="s">
        <v>140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4" t="s">
        <v>80</v>
      </c>
      <c r="BK149" s="227">
        <f>ROUND(I149*H149,2)</f>
        <v>0</v>
      </c>
      <c r="BL149" s="14" t="s">
        <v>204</v>
      </c>
      <c r="BM149" s="226" t="s">
        <v>278</v>
      </c>
    </row>
    <row r="150" s="2" customFormat="1" ht="16.5" customHeight="1">
      <c r="A150" s="35"/>
      <c r="B150" s="36"/>
      <c r="C150" s="235" t="s">
        <v>92</v>
      </c>
      <c r="D150" s="235" t="s">
        <v>201</v>
      </c>
      <c r="E150" s="236" t="s">
        <v>92</v>
      </c>
      <c r="F150" s="237" t="s">
        <v>1868</v>
      </c>
      <c r="G150" s="238" t="s">
        <v>240</v>
      </c>
      <c r="H150" s="239">
        <v>38</v>
      </c>
      <c r="I150" s="240"/>
      <c r="J150" s="241">
        <f>ROUND(I150*H150,2)</f>
        <v>0</v>
      </c>
      <c r="K150" s="242"/>
      <c r="L150" s="243"/>
      <c r="M150" s="244" t="s">
        <v>1</v>
      </c>
      <c r="N150" s="245" t="s">
        <v>37</v>
      </c>
      <c r="O150" s="88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6" t="s">
        <v>233</v>
      </c>
      <c r="AT150" s="226" t="s">
        <v>201</v>
      </c>
      <c r="AU150" s="226" t="s">
        <v>82</v>
      </c>
      <c r="AY150" s="14" t="s">
        <v>140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4" t="s">
        <v>80</v>
      </c>
      <c r="BK150" s="227">
        <f>ROUND(I150*H150,2)</f>
        <v>0</v>
      </c>
      <c r="BL150" s="14" t="s">
        <v>204</v>
      </c>
      <c r="BM150" s="226" t="s">
        <v>101</v>
      </c>
    </row>
    <row r="151" s="2" customFormat="1" ht="16.5" customHeight="1">
      <c r="A151" s="35"/>
      <c r="B151" s="36"/>
      <c r="C151" s="235" t="s">
        <v>281</v>
      </c>
      <c r="D151" s="235" t="s">
        <v>201</v>
      </c>
      <c r="E151" s="236" t="s">
        <v>281</v>
      </c>
      <c r="F151" s="237" t="s">
        <v>1869</v>
      </c>
      <c r="G151" s="238" t="s">
        <v>240</v>
      </c>
      <c r="H151" s="239">
        <v>153</v>
      </c>
      <c r="I151" s="240"/>
      <c r="J151" s="241">
        <f>ROUND(I151*H151,2)</f>
        <v>0</v>
      </c>
      <c r="K151" s="242"/>
      <c r="L151" s="243"/>
      <c r="M151" s="244" t="s">
        <v>1</v>
      </c>
      <c r="N151" s="245" t="s">
        <v>37</v>
      </c>
      <c r="O151" s="88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6" t="s">
        <v>233</v>
      </c>
      <c r="AT151" s="226" t="s">
        <v>201</v>
      </c>
      <c r="AU151" s="226" t="s">
        <v>82</v>
      </c>
      <c r="AY151" s="14" t="s">
        <v>140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4" t="s">
        <v>80</v>
      </c>
      <c r="BK151" s="227">
        <f>ROUND(I151*H151,2)</f>
        <v>0</v>
      </c>
      <c r="BL151" s="14" t="s">
        <v>204</v>
      </c>
      <c r="BM151" s="226" t="s">
        <v>284</v>
      </c>
    </row>
    <row r="152" s="2" customFormat="1" ht="16.5" customHeight="1">
      <c r="A152" s="35"/>
      <c r="B152" s="36"/>
      <c r="C152" s="235" t="s">
        <v>233</v>
      </c>
      <c r="D152" s="235" t="s">
        <v>201</v>
      </c>
      <c r="E152" s="236" t="s">
        <v>233</v>
      </c>
      <c r="F152" s="237" t="s">
        <v>1870</v>
      </c>
      <c r="G152" s="238" t="s">
        <v>240</v>
      </c>
      <c r="H152" s="239">
        <v>1184</v>
      </c>
      <c r="I152" s="240"/>
      <c r="J152" s="241">
        <f>ROUND(I152*H152,2)</f>
        <v>0</v>
      </c>
      <c r="K152" s="242"/>
      <c r="L152" s="243"/>
      <c r="M152" s="244" t="s">
        <v>1</v>
      </c>
      <c r="N152" s="245" t="s">
        <v>37</v>
      </c>
      <c r="O152" s="88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6" t="s">
        <v>233</v>
      </c>
      <c r="AT152" s="226" t="s">
        <v>201</v>
      </c>
      <c r="AU152" s="226" t="s">
        <v>82</v>
      </c>
      <c r="AY152" s="14" t="s">
        <v>140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4" t="s">
        <v>80</v>
      </c>
      <c r="BK152" s="227">
        <f>ROUND(I152*H152,2)</f>
        <v>0</v>
      </c>
      <c r="BL152" s="14" t="s">
        <v>204</v>
      </c>
      <c r="BM152" s="226" t="s">
        <v>287</v>
      </c>
    </row>
    <row r="153" s="2" customFormat="1" ht="24.15" customHeight="1">
      <c r="A153" s="35"/>
      <c r="B153" s="36"/>
      <c r="C153" s="235" t="s">
        <v>289</v>
      </c>
      <c r="D153" s="235" t="s">
        <v>201</v>
      </c>
      <c r="E153" s="236" t="s">
        <v>289</v>
      </c>
      <c r="F153" s="237" t="s">
        <v>1871</v>
      </c>
      <c r="G153" s="238" t="s">
        <v>240</v>
      </c>
      <c r="H153" s="239">
        <v>72</v>
      </c>
      <c r="I153" s="240"/>
      <c r="J153" s="241">
        <f>ROUND(I153*H153,2)</f>
        <v>0</v>
      </c>
      <c r="K153" s="242"/>
      <c r="L153" s="243"/>
      <c r="M153" s="244" t="s">
        <v>1</v>
      </c>
      <c r="N153" s="245" t="s">
        <v>37</v>
      </c>
      <c r="O153" s="88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6" t="s">
        <v>233</v>
      </c>
      <c r="AT153" s="226" t="s">
        <v>201</v>
      </c>
      <c r="AU153" s="226" t="s">
        <v>82</v>
      </c>
      <c r="AY153" s="14" t="s">
        <v>140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4" t="s">
        <v>80</v>
      </c>
      <c r="BK153" s="227">
        <f>ROUND(I153*H153,2)</f>
        <v>0</v>
      </c>
      <c r="BL153" s="14" t="s">
        <v>204</v>
      </c>
      <c r="BM153" s="226" t="s">
        <v>292</v>
      </c>
    </row>
    <row r="154" s="2" customFormat="1" ht="24.15" customHeight="1">
      <c r="A154" s="35"/>
      <c r="B154" s="36"/>
      <c r="C154" s="235" t="s">
        <v>237</v>
      </c>
      <c r="D154" s="235" t="s">
        <v>201</v>
      </c>
      <c r="E154" s="236" t="s">
        <v>237</v>
      </c>
      <c r="F154" s="237" t="s">
        <v>1872</v>
      </c>
      <c r="G154" s="238" t="s">
        <v>240</v>
      </c>
      <c r="H154" s="239">
        <v>70</v>
      </c>
      <c r="I154" s="240"/>
      <c r="J154" s="241">
        <f>ROUND(I154*H154,2)</f>
        <v>0</v>
      </c>
      <c r="K154" s="242"/>
      <c r="L154" s="243"/>
      <c r="M154" s="244" t="s">
        <v>1</v>
      </c>
      <c r="N154" s="245" t="s">
        <v>37</v>
      </c>
      <c r="O154" s="88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6" t="s">
        <v>233</v>
      </c>
      <c r="AT154" s="226" t="s">
        <v>201</v>
      </c>
      <c r="AU154" s="226" t="s">
        <v>82</v>
      </c>
      <c r="AY154" s="14" t="s">
        <v>140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4" t="s">
        <v>80</v>
      </c>
      <c r="BK154" s="227">
        <f>ROUND(I154*H154,2)</f>
        <v>0</v>
      </c>
      <c r="BL154" s="14" t="s">
        <v>204</v>
      </c>
      <c r="BM154" s="226" t="s">
        <v>296</v>
      </c>
    </row>
    <row r="155" s="2" customFormat="1" ht="24.15" customHeight="1">
      <c r="A155" s="35"/>
      <c r="B155" s="36"/>
      <c r="C155" s="235" t="s">
        <v>297</v>
      </c>
      <c r="D155" s="235" t="s">
        <v>201</v>
      </c>
      <c r="E155" s="236" t="s">
        <v>297</v>
      </c>
      <c r="F155" s="237" t="s">
        <v>1873</v>
      </c>
      <c r="G155" s="238" t="s">
        <v>240</v>
      </c>
      <c r="H155" s="239">
        <v>13</v>
      </c>
      <c r="I155" s="240"/>
      <c r="J155" s="241">
        <f>ROUND(I155*H155,2)</f>
        <v>0</v>
      </c>
      <c r="K155" s="242"/>
      <c r="L155" s="243"/>
      <c r="M155" s="244" t="s">
        <v>1</v>
      </c>
      <c r="N155" s="245" t="s">
        <v>37</v>
      </c>
      <c r="O155" s="88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6" t="s">
        <v>233</v>
      </c>
      <c r="AT155" s="226" t="s">
        <v>201</v>
      </c>
      <c r="AU155" s="226" t="s">
        <v>82</v>
      </c>
      <c r="AY155" s="14" t="s">
        <v>140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4" t="s">
        <v>80</v>
      </c>
      <c r="BK155" s="227">
        <f>ROUND(I155*H155,2)</f>
        <v>0</v>
      </c>
      <c r="BL155" s="14" t="s">
        <v>204</v>
      </c>
      <c r="BM155" s="226" t="s">
        <v>104</v>
      </c>
    </row>
    <row r="156" s="2" customFormat="1" ht="24.15" customHeight="1">
      <c r="A156" s="35"/>
      <c r="B156" s="36"/>
      <c r="C156" s="235" t="s">
        <v>241</v>
      </c>
      <c r="D156" s="235" t="s">
        <v>201</v>
      </c>
      <c r="E156" s="236" t="s">
        <v>241</v>
      </c>
      <c r="F156" s="237" t="s">
        <v>1874</v>
      </c>
      <c r="G156" s="238" t="s">
        <v>240</v>
      </c>
      <c r="H156" s="239">
        <v>4</v>
      </c>
      <c r="I156" s="240"/>
      <c r="J156" s="241">
        <f>ROUND(I156*H156,2)</f>
        <v>0</v>
      </c>
      <c r="K156" s="242"/>
      <c r="L156" s="243"/>
      <c r="M156" s="244" t="s">
        <v>1</v>
      </c>
      <c r="N156" s="245" t="s">
        <v>37</v>
      </c>
      <c r="O156" s="88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6" t="s">
        <v>233</v>
      </c>
      <c r="AT156" s="226" t="s">
        <v>201</v>
      </c>
      <c r="AU156" s="226" t="s">
        <v>82</v>
      </c>
      <c r="AY156" s="14" t="s">
        <v>140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4" t="s">
        <v>80</v>
      </c>
      <c r="BK156" s="227">
        <f>ROUND(I156*H156,2)</f>
        <v>0</v>
      </c>
      <c r="BL156" s="14" t="s">
        <v>204</v>
      </c>
      <c r="BM156" s="226" t="s">
        <v>302</v>
      </c>
    </row>
    <row r="157" s="2" customFormat="1" ht="24.15" customHeight="1">
      <c r="A157" s="35"/>
      <c r="B157" s="36"/>
      <c r="C157" s="235" t="s">
        <v>303</v>
      </c>
      <c r="D157" s="235" t="s">
        <v>201</v>
      </c>
      <c r="E157" s="236" t="s">
        <v>303</v>
      </c>
      <c r="F157" s="237" t="s">
        <v>1875</v>
      </c>
      <c r="G157" s="238" t="s">
        <v>240</v>
      </c>
      <c r="H157" s="239">
        <v>216</v>
      </c>
      <c r="I157" s="240"/>
      <c r="J157" s="241">
        <f>ROUND(I157*H157,2)</f>
        <v>0</v>
      </c>
      <c r="K157" s="242"/>
      <c r="L157" s="243"/>
      <c r="M157" s="244" t="s">
        <v>1</v>
      </c>
      <c r="N157" s="245" t="s">
        <v>37</v>
      </c>
      <c r="O157" s="88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6" t="s">
        <v>233</v>
      </c>
      <c r="AT157" s="226" t="s">
        <v>201</v>
      </c>
      <c r="AU157" s="226" t="s">
        <v>82</v>
      </c>
      <c r="AY157" s="14" t="s">
        <v>140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4" t="s">
        <v>80</v>
      </c>
      <c r="BK157" s="227">
        <f>ROUND(I157*H157,2)</f>
        <v>0</v>
      </c>
      <c r="BL157" s="14" t="s">
        <v>204</v>
      </c>
      <c r="BM157" s="226" t="s">
        <v>306</v>
      </c>
    </row>
    <row r="158" s="2" customFormat="1" ht="24.15" customHeight="1">
      <c r="A158" s="35"/>
      <c r="B158" s="36"/>
      <c r="C158" s="235" t="s">
        <v>245</v>
      </c>
      <c r="D158" s="235" t="s">
        <v>201</v>
      </c>
      <c r="E158" s="236" t="s">
        <v>245</v>
      </c>
      <c r="F158" s="237" t="s">
        <v>1876</v>
      </c>
      <c r="G158" s="238" t="s">
        <v>240</v>
      </c>
      <c r="H158" s="239">
        <v>197</v>
      </c>
      <c r="I158" s="240"/>
      <c r="J158" s="241">
        <f>ROUND(I158*H158,2)</f>
        <v>0</v>
      </c>
      <c r="K158" s="242"/>
      <c r="L158" s="243"/>
      <c r="M158" s="244" t="s">
        <v>1</v>
      </c>
      <c r="N158" s="245" t="s">
        <v>37</v>
      </c>
      <c r="O158" s="88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6" t="s">
        <v>233</v>
      </c>
      <c r="AT158" s="226" t="s">
        <v>201</v>
      </c>
      <c r="AU158" s="226" t="s">
        <v>82</v>
      </c>
      <c r="AY158" s="14" t="s">
        <v>140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4" t="s">
        <v>80</v>
      </c>
      <c r="BK158" s="227">
        <f>ROUND(I158*H158,2)</f>
        <v>0</v>
      </c>
      <c r="BL158" s="14" t="s">
        <v>204</v>
      </c>
      <c r="BM158" s="226" t="s">
        <v>309</v>
      </c>
    </row>
    <row r="159" s="2" customFormat="1" ht="24.15" customHeight="1">
      <c r="A159" s="35"/>
      <c r="B159" s="36"/>
      <c r="C159" s="235" t="s">
        <v>310</v>
      </c>
      <c r="D159" s="235" t="s">
        <v>201</v>
      </c>
      <c r="E159" s="236" t="s">
        <v>310</v>
      </c>
      <c r="F159" s="237" t="s">
        <v>1877</v>
      </c>
      <c r="G159" s="238" t="s">
        <v>240</v>
      </c>
      <c r="H159" s="239">
        <v>7</v>
      </c>
      <c r="I159" s="240"/>
      <c r="J159" s="241">
        <f>ROUND(I159*H159,2)</f>
        <v>0</v>
      </c>
      <c r="K159" s="242"/>
      <c r="L159" s="243"/>
      <c r="M159" s="244" t="s">
        <v>1</v>
      </c>
      <c r="N159" s="245" t="s">
        <v>37</v>
      </c>
      <c r="O159" s="88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6" t="s">
        <v>233</v>
      </c>
      <c r="AT159" s="226" t="s">
        <v>201</v>
      </c>
      <c r="AU159" s="226" t="s">
        <v>82</v>
      </c>
      <c r="AY159" s="14" t="s">
        <v>140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4" t="s">
        <v>80</v>
      </c>
      <c r="BK159" s="227">
        <f>ROUND(I159*H159,2)</f>
        <v>0</v>
      </c>
      <c r="BL159" s="14" t="s">
        <v>204</v>
      </c>
      <c r="BM159" s="226" t="s">
        <v>313</v>
      </c>
    </row>
    <row r="160" s="2" customFormat="1" ht="24.15" customHeight="1">
      <c r="A160" s="35"/>
      <c r="B160" s="36"/>
      <c r="C160" s="235" t="s">
        <v>95</v>
      </c>
      <c r="D160" s="235" t="s">
        <v>201</v>
      </c>
      <c r="E160" s="236" t="s">
        <v>95</v>
      </c>
      <c r="F160" s="237" t="s">
        <v>1878</v>
      </c>
      <c r="G160" s="238" t="s">
        <v>240</v>
      </c>
      <c r="H160" s="239">
        <v>62</v>
      </c>
      <c r="I160" s="240"/>
      <c r="J160" s="241">
        <f>ROUND(I160*H160,2)</f>
        <v>0</v>
      </c>
      <c r="K160" s="242"/>
      <c r="L160" s="243"/>
      <c r="M160" s="244" t="s">
        <v>1</v>
      </c>
      <c r="N160" s="245" t="s">
        <v>37</v>
      </c>
      <c r="O160" s="88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6" t="s">
        <v>233</v>
      </c>
      <c r="AT160" s="226" t="s">
        <v>201</v>
      </c>
      <c r="AU160" s="226" t="s">
        <v>82</v>
      </c>
      <c r="AY160" s="14" t="s">
        <v>140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4" t="s">
        <v>80</v>
      </c>
      <c r="BK160" s="227">
        <f>ROUND(I160*H160,2)</f>
        <v>0</v>
      </c>
      <c r="BL160" s="14" t="s">
        <v>204</v>
      </c>
      <c r="BM160" s="226" t="s">
        <v>107</v>
      </c>
    </row>
    <row r="161" s="2" customFormat="1" ht="24.15" customHeight="1">
      <c r="A161" s="35"/>
      <c r="B161" s="36"/>
      <c r="C161" s="235" t="s">
        <v>316</v>
      </c>
      <c r="D161" s="235" t="s">
        <v>201</v>
      </c>
      <c r="E161" s="236" t="s">
        <v>316</v>
      </c>
      <c r="F161" s="237" t="s">
        <v>1879</v>
      </c>
      <c r="G161" s="238" t="s">
        <v>785</v>
      </c>
      <c r="H161" s="239">
        <v>3</v>
      </c>
      <c r="I161" s="240"/>
      <c r="J161" s="241">
        <f>ROUND(I161*H161,2)</f>
        <v>0</v>
      </c>
      <c r="K161" s="242"/>
      <c r="L161" s="243"/>
      <c r="M161" s="244" t="s">
        <v>1</v>
      </c>
      <c r="N161" s="245" t="s">
        <v>37</v>
      </c>
      <c r="O161" s="88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6" t="s">
        <v>233</v>
      </c>
      <c r="AT161" s="226" t="s">
        <v>201</v>
      </c>
      <c r="AU161" s="226" t="s">
        <v>82</v>
      </c>
      <c r="AY161" s="14" t="s">
        <v>140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4" t="s">
        <v>80</v>
      </c>
      <c r="BK161" s="227">
        <f>ROUND(I161*H161,2)</f>
        <v>0</v>
      </c>
      <c r="BL161" s="14" t="s">
        <v>204</v>
      </c>
      <c r="BM161" s="226" t="s">
        <v>319</v>
      </c>
    </row>
    <row r="162" s="2" customFormat="1" ht="21.75" customHeight="1">
      <c r="A162" s="35"/>
      <c r="B162" s="36"/>
      <c r="C162" s="235" t="s">
        <v>251</v>
      </c>
      <c r="D162" s="235" t="s">
        <v>201</v>
      </c>
      <c r="E162" s="236" t="s">
        <v>251</v>
      </c>
      <c r="F162" s="237" t="s">
        <v>1880</v>
      </c>
      <c r="G162" s="238" t="s">
        <v>785</v>
      </c>
      <c r="H162" s="239">
        <v>2</v>
      </c>
      <c r="I162" s="240"/>
      <c r="J162" s="241">
        <f>ROUND(I162*H162,2)</f>
        <v>0</v>
      </c>
      <c r="K162" s="242"/>
      <c r="L162" s="243"/>
      <c r="M162" s="244" t="s">
        <v>1</v>
      </c>
      <c r="N162" s="245" t="s">
        <v>37</v>
      </c>
      <c r="O162" s="88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6" t="s">
        <v>233</v>
      </c>
      <c r="AT162" s="226" t="s">
        <v>201</v>
      </c>
      <c r="AU162" s="226" t="s">
        <v>82</v>
      </c>
      <c r="AY162" s="14" t="s">
        <v>140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4" t="s">
        <v>80</v>
      </c>
      <c r="BK162" s="227">
        <f>ROUND(I162*H162,2)</f>
        <v>0</v>
      </c>
      <c r="BL162" s="14" t="s">
        <v>204</v>
      </c>
      <c r="BM162" s="226" t="s">
        <v>322</v>
      </c>
    </row>
    <row r="163" s="2" customFormat="1" ht="21.75" customHeight="1">
      <c r="A163" s="35"/>
      <c r="B163" s="36"/>
      <c r="C163" s="235" t="s">
        <v>323</v>
      </c>
      <c r="D163" s="235" t="s">
        <v>201</v>
      </c>
      <c r="E163" s="236" t="s">
        <v>323</v>
      </c>
      <c r="F163" s="237" t="s">
        <v>1881</v>
      </c>
      <c r="G163" s="238" t="s">
        <v>785</v>
      </c>
      <c r="H163" s="239">
        <v>1</v>
      </c>
      <c r="I163" s="240"/>
      <c r="J163" s="241">
        <f>ROUND(I163*H163,2)</f>
        <v>0</v>
      </c>
      <c r="K163" s="242"/>
      <c r="L163" s="243"/>
      <c r="M163" s="244" t="s">
        <v>1</v>
      </c>
      <c r="N163" s="245" t="s">
        <v>37</v>
      </c>
      <c r="O163" s="88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6" t="s">
        <v>233</v>
      </c>
      <c r="AT163" s="226" t="s">
        <v>201</v>
      </c>
      <c r="AU163" s="226" t="s">
        <v>82</v>
      </c>
      <c r="AY163" s="14" t="s">
        <v>140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4" t="s">
        <v>80</v>
      </c>
      <c r="BK163" s="227">
        <f>ROUND(I163*H163,2)</f>
        <v>0</v>
      </c>
      <c r="BL163" s="14" t="s">
        <v>204</v>
      </c>
      <c r="BM163" s="226" t="s">
        <v>326</v>
      </c>
    </row>
    <row r="164" s="2" customFormat="1" ht="21.75" customHeight="1">
      <c r="A164" s="35"/>
      <c r="B164" s="36"/>
      <c r="C164" s="235" t="s">
        <v>254</v>
      </c>
      <c r="D164" s="235" t="s">
        <v>201</v>
      </c>
      <c r="E164" s="236" t="s">
        <v>254</v>
      </c>
      <c r="F164" s="237" t="s">
        <v>1882</v>
      </c>
      <c r="G164" s="238" t="s">
        <v>785</v>
      </c>
      <c r="H164" s="239">
        <v>3</v>
      </c>
      <c r="I164" s="240"/>
      <c r="J164" s="241">
        <f>ROUND(I164*H164,2)</f>
        <v>0</v>
      </c>
      <c r="K164" s="242"/>
      <c r="L164" s="243"/>
      <c r="M164" s="244" t="s">
        <v>1</v>
      </c>
      <c r="N164" s="245" t="s">
        <v>37</v>
      </c>
      <c r="O164" s="88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6" t="s">
        <v>233</v>
      </c>
      <c r="AT164" s="226" t="s">
        <v>201</v>
      </c>
      <c r="AU164" s="226" t="s">
        <v>82</v>
      </c>
      <c r="AY164" s="14" t="s">
        <v>140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4" t="s">
        <v>80</v>
      </c>
      <c r="BK164" s="227">
        <f>ROUND(I164*H164,2)</f>
        <v>0</v>
      </c>
      <c r="BL164" s="14" t="s">
        <v>204</v>
      </c>
      <c r="BM164" s="226" t="s">
        <v>329</v>
      </c>
    </row>
    <row r="165" s="2" customFormat="1" ht="21.75" customHeight="1">
      <c r="A165" s="35"/>
      <c r="B165" s="36"/>
      <c r="C165" s="235" t="s">
        <v>330</v>
      </c>
      <c r="D165" s="235" t="s">
        <v>201</v>
      </c>
      <c r="E165" s="236" t="s">
        <v>330</v>
      </c>
      <c r="F165" s="237" t="s">
        <v>1883</v>
      </c>
      <c r="G165" s="238" t="s">
        <v>785</v>
      </c>
      <c r="H165" s="239">
        <v>8</v>
      </c>
      <c r="I165" s="240"/>
      <c r="J165" s="241">
        <f>ROUND(I165*H165,2)</f>
        <v>0</v>
      </c>
      <c r="K165" s="242"/>
      <c r="L165" s="243"/>
      <c r="M165" s="244" t="s">
        <v>1</v>
      </c>
      <c r="N165" s="245" t="s">
        <v>37</v>
      </c>
      <c r="O165" s="88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6" t="s">
        <v>233</v>
      </c>
      <c r="AT165" s="226" t="s">
        <v>201</v>
      </c>
      <c r="AU165" s="226" t="s">
        <v>82</v>
      </c>
      <c r="AY165" s="14" t="s">
        <v>140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4" t="s">
        <v>80</v>
      </c>
      <c r="BK165" s="227">
        <f>ROUND(I165*H165,2)</f>
        <v>0</v>
      </c>
      <c r="BL165" s="14" t="s">
        <v>204</v>
      </c>
      <c r="BM165" s="226" t="s">
        <v>110</v>
      </c>
    </row>
    <row r="166" s="2" customFormat="1" ht="21.75" customHeight="1">
      <c r="A166" s="35"/>
      <c r="B166" s="36"/>
      <c r="C166" s="235" t="s">
        <v>258</v>
      </c>
      <c r="D166" s="235" t="s">
        <v>201</v>
      </c>
      <c r="E166" s="236" t="s">
        <v>258</v>
      </c>
      <c r="F166" s="237" t="s">
        <v>1884</v>
      </c>
      <c r="G166" s="238" t="s">
        <v>785</v>
      </c>
      <c r="H166" s="239">
        <v>9</v>
      </c>
      <c r="I166" s="240"/>
      <c r="J166" s="241">
        <f>ROUND(I166*H166,2)</f>
        <v>0</v>
      </c>
      <c r="K166" s="242"/>
      <c r="L166" s="243"/>
      <c r="M166" s="244" t="s">
        <v>1</v>
      </c>
      <c r="N166" s="245" t="s">
        <v>37</v>
      </c>
      <c r="O166" s="88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6" t="s">
        <v>233</v>
      </c>
      <c r="AT166" s="226" t="s">
        <v>201</v>
      </c>
      <c r="AU166" s="226" t="s">
        <v>82</v>
      </c>
      <c r="AY166" s="14" t="s">
        <v>140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4" t="s">
        <v>80</v>
      </c>
      <c r="BK166" s="227">
        <f>ROUND(I166*H166,2)</f>
        <v>0</v>
      </c>
      <c r="BL166" s="14" t="s">
        <v>204</v>
      </c>
      <c r="BM166" s="226" t="s">
        <v>335</v>
      </c>
    </row>
    <row r="167" s="2" customFormat="1" ht="24.15" customHeight="1">
      <c r="A167" s="35"/>
      <c r="B167" s="36"/>
      <c r="C167" s="235" t="s">
        <v>336</v>
      </c>
      <c r="D167" s="235" t="s">
        <v>201</v>
      </c>
      <c r="E167" s="236" t="s">
        <v>336</v>
      </c>
      <c r="F167" s="237" t="s">
        <v>1885</v>
      </c>
      <c r="G167" s="238" t="s">
        <v>785</v>
      </c>
      <c r="H167" s="239">
        <v>25</v>
      </c>
      <c r="I167" s="240"/>
      <c r="J167" s="241">
        <f>ROUND(I167*H167,2)</f>
        <v>0</v>
      </c>
      <c r="K167" s="242"/>
      <c r="L167" s="243"/>
      <c r="M167" s="244" t="s">
        <v>1</v>
      </c>
      <c r="N167" s="245" t="s">
        <v>37</v>
      </c>
      <c r="O167" s="88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6" t="s">
        <v>233</v>
      </c>
      <c r="AT167" s="226" t="s">
        <v>201</v>
      </c>
      <c r="AU167" s="226" t="s">
        <v>82</v>
      </c>
      <c r="AY167" s="14" t="s">
        <v>140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14" t="s">
        <v>80</v>
      </c>
      <c r="BK167" s="227">
        <f>ROUND(I167*H167,2)</f>
        <v>0</v>
      </c>
      <c r="BL167" s="14" t="s">
        <v>204</v>
      </c>
      <c r="BM167" s="226" t="s">
        <v>339</v>
      </c>
    </row>
    <row r="168" s="2" customFormat="1" ht="37.8" customHeight="1">
      <c r="A168" s="35"/>
      <c r="B168" s="36"/>
      <c r="C168" s="235" t="s">
        <v>261</v>
      </c>
      <c r="D168" s="235" t="s">
        <v>201</v>
      </c>
      <c r="E168" s="236" t="s">
        <v>261</v>
      </c>
      <c r="F168" s="237" t="s">
        <v>1886</v>
      </c>
      <c r="G168" s="238" t="s">
        <v>785</v>
      </c>
      <c r="H168" s="239">
        <v>17</v>
      </c>
      <c r="I168" s="240"/>
      <c r="J168" s="241">
        <f>ROUND(I168*H168,2)</f>
        <v>0</v>
      </c>
      <c r="K168" s="242"/>
      <c r="L168" s="243"/>
      <c r="M168" s="244" t="s">
        <v>1</v>
      </c>
      <c r="N168" s="245" t="s">
        <v>37</v>
      </c>
      <c r="O168" s="88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6" t="s">
        <v>233</v>
      </c>
      <c r="AT168" s="226" t="s">
        <v>201</v>
      </c>
      <c r="AU168" s="226" t="s">
        <v>82</v>
      </c>
      <c r="AY168" s="14" t="s">
        <v>140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4" t="s">
        <v>80</v>
      </c>
      <c r="BK168" s="227">
        <f>ROUND(I168*H168,2)</f>
        <v>0</v>
      </c>
      <c r="BL168" s="14" t="s">
        <v>204</v>
      </c>
      <c r="BM168" s="226" t="s">
        <v>342</v>
      </c>
    </row>
    <row r="169" s="2" customFormat="1" ht="24.15" customHeight="1">
      <c r="A169" s="35"/>
      <c r="B169" s="36"/>
      <c r="C169" s="235" t="s">
        <v>343</v>
      </c>
      <c r="D169" s="235" t="s">
        <v>201</v>
      </c>
      <c r="E169" s="236" t="s">
        <v>343</v>
      </c>
      <c r="F169" s="237" t="s">
        <v>1887</v>
      </c>
      <c r="G169" s="238" t="s">
        <v>785</v>
      </c>
      <c r="H169" s="239">
        <v>90</v>
      </c>
      <c r="I169" s="240"/>
      <c r="J169" s="241">
        <f>ROUND(I169*H169,2)</f>
        <v>0</v>
      </c>
      <c r="K169" s="242"/>
      <c r="L169" s="243"/>
      <c r="M169" s="244" t="s">
        <v>1</v>
      </c>
      <c r="N169" s="245" t="s">
        <v>37</v>
      </c>
      <c r="O169" s="88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6" t="s">
        <v>233</v>
      </c>
      <c r="AT169" s="226" t="s">
        <v>201</v>
      </c>
      <c r="AU169" s="226" t="s">
        <v>82</v>
      </c>
      <c r="AY169" s="14" t="s">
        <v>140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14" t="s">
        <v>80</v>
      </c>
      <c r="BK169" s="227">
        <f>ROUND(I169*H169,2)</f>
        <v>0</v>
      </c>
      <c r="BL169" s="14" t="s">
        <v>204</v>
      </c>
      <c r="BM169" s="226" t="s">
        <v>346</v>
      </c>
    </row>
    <row r="170" s="2" customFormat="1" ht="24.15" customHeight="1">
      <c r="A170" s="35"/>
      <c r="B170" s="36"/>
      <c r="C170" s="235" t="s">
        <v>98</v>
      </c>
      <c r="D170" s="235" t="s">
        <v>201</v>
      </c>
      <c r="E170" s="236" t="s">
        <v>98</v>
      </c>
      <c r="F170" s="237" t="s">
        <v>1888</v>
      </c>
      <c r="G170" s="238" t="s">
        <v>785</v>
      </c>
      <c r="H170" s="239">
        <v>5</v>
      </c>
      <c r="I170" s="240"/>
      <c r="J170" s="241">
        <f>ROUND(I170*H170,2)</f>
        <v>0</v>
      </c>
      <c r="K170" s="242"/>
      <c r="L170" s="243"/>
      <c r="M170" s="244" t="s">
        <v>1</v>
      </c>
      <c r="N170" s="245" t="s">
        <v>37</v>
      </c>
      <c r="O170" s="88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6" t="s">
        <v>233</v>
      </c>
      <c r="AT170" s="226" t="s">
        <v>201</v>
      </c>
      <c r="AU170" s="226" t="s">
        <v>82</v>
      </c>
      <c r="AY170" s="14" t="s">
        <v>140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4" t="s">
        <v>80</v>
      </c>
      <c r="BK170" s="227">
        <f>ROUND(I170*H170,2)</f>
        <v>0</v>
      </c>
      <c r="BL170" s="14" t="s">
        <v>204</v>
      </c>
      <c r="BM170" s="226" t="s">
        <v>86</v>
      </c>
    </row>
    <row r="171" s="2" customFormat="1" ht="37.8" customHeight="1">
      <c r="A171" s="35"/>
      <c r="B171" s="36"/>
      <c r="C171" s="235" t="s">
        <v>349</v>
      </c>
      <c r="D171" s="235" t="s">
        <v>201</v>
      </c>
      <c r="E171" s="236" t="s">
        <v>349</v>
      </c>
      <c r="F171" s="237" t="s">
        <v>1889</v>
      </c>
      <c r="G171" s="238" t="s">
        <v>785</v>
      </c>
      <c r="H171" s="239">
        <v>2</v>
      </c>
      <c r="I171" s="240"/>
      <c r="J171" s="241">
        <f>ROUND(I171*H171,2)</f>
        <v>0</v>
      </c>
      <c r="K171" s="242"/>
      <c r="L171" s="243"/>
      <c r="M171" s="244" t="s">
        <v>1</v>
      </c>
      <c r="N171" s="245" t="s">
        <v>37</v>
      </c>
      <c r="O171" s="88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6" t="s">
        <v>233</v>
      </c>
      <c r="AT171" s="226" t="s">
        <v>201</v>
      </c>
      <c r="AU171" s="226" t="s">
        <v>82</v>
      </c>
      <c r="AY171" s="14" t="s">
        <v>140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14" t="s">
        <v>80</v>
      </c>
      <c r="BK171" s="227">
        <f>ROUND(I171*H171,2)</f>
        <v>0</v>
      </c>
      <c r="BL171" s="14" t="s">
        <v>204</v>
      </c>
      <c r="BM171" s="226" t="s">
        <v>352</v>
      </c>
    </row>
    <row r="172" s="2" customFormat="1" ht="24.15" customHeight="1">
      <c r="A172" s="35"/>
      <c r="B172" s="36"/>
      <c r="C172" s="235" t="s">
        <v>267</v>
      </c>
      <c r="D172" s="235" t="s">
        <v>201</v>
      </c>
      <c r="E172" s="236" t="s">
        <v>267</v>
      </c>
      <c r="F172" s="237" t="s">
        <v>1890</v>
      </c>
      <c r="G172" s="238" t="s">
        <v>785</v>
      </c>
      <c r="H172" s="239">
        <v>12</v>
      </c>
      <c r="I172" s="240"/>
      <c r="J172" s="241">
        <f>ROUND(I172*H172,2)</f>
        <v>0</v>
      </c>
      <c r="K172" s="242"/>
      <c r="L172" s="243"/>
      <c r="M172" s="244" t="s">
        <v>1</v>
      </c>
      <c r="N172" s="245" t="s">
        <v>37</v>
      </c>
      <c r="O172" s="88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6" t="s">
        <v>233</v>
      </c>
      <c r="AT172" s="226" t="s">
        <v>201</v>
      </c>
      <c r="AU172" s="226" t="s">
        <v>82</v>
      </c>
      <c r="AY172" s="14" t="s">
        <v>140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4" t="s">
        <v>80</v>
      </c>
      <c r="BK172" s="227">
        <f>ROUND(I172*H172,2)</f>
        <v>0</v>
      </c>
      <c r="BL172" s="14" t="s">
        <v>204</v>
      </c>
      <c r="BM172" s="226" t="s">
        <v>355</v>
      </c>
    </row>
    <row r="173" s="2" customFormat="1" ht="24.15" customHeight="1">
      <c r="A173" s="35"/>
      <c r="B173" s="36"/>
      <c r="C173" s="235" t="s">
        <v>356</v>
      </c>
      <c r="D173" s="235" t="s">
        <v>201</v>
      </c>
      <c r="E173" s="236" t="s">
        <v>356</v>
      </c>
      <c r="F173" s="237" t="s">
        <v>1891</v>
      </c>
      <c r="G173" s="238" t="s">
        <v>785</v>
      </c>
      <c r="H173" s="239">
        <v>12</v>
      </c>
      <c r="I173" s="240"/>
      <c r="J173" s="241">
        <f>ROUND(I173*H173,2)</f>
        <v>0</v>
      </c>
      <c r="K173" s="242"/>
      <c r="L173" s="243"/>
      <c r="M173" s="244" t="s">
        <v>1</v>
      </c>
      <c r="N173" s="245" t="s">
        <v>37</v>
      </c>
      <c r="O173" s="88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6" t="s">
        <v>233</v>
      </c>
      <c r="AT173" s="226" t="s">
        <v>201</v>
      </c>
      <c r="AU173" s="226" t="s">
        <v>82</v>
      </c>
      <c r="AY173" s="14" t="s">
        <v>140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4" t="s">
        <v>80</v>
      </c>
      <c r="BK173" s="227">
        <f>ROUND(I173*H173,2)</f>
        <v>0</v>
      </c>
      <c r="BL173" s="14" t="s">
        <v>204</v>
      </c>
      <c r="BM173" s="226" t="s">
        <v>359</v>
      </c>
    </row>
    <row r="174" s="2" customFormat="1" ht="24.15" customHeight="1">
      <c r="A174" s="35"/>
      <c r="B174" s="36"/>
      <c r="C174" s="235" t="s">
        <v>271</v>
      </c>
      <c r="D174" s="235" t="s">
        <v>201</v>
      </c>
      <c r="E174" s="236" t="s">
        <v>271</v>
      </c>
      <c r="F174" s="237" t="s">
        <v>1892</v>
      </c>
      <c r="G174" s="238" t="s">
        <v>785</v>
      </c>
      <c r="H174" s="239">
        <v>2</v>
      </c>
      <c r="I174" s="240"/>
      <c r="J174" s="241">
        <f>ROUND(I174*H174,2)</f>
        <v>0</v>
      </c>
      <c r="K174" s="242"/>
      <c r="L174" s="243"/>
      <c r="M174" s="244" t="s">
        <v>1</v>
      </c>
      <c r="N174" s="245" t="s">
        <v>37</v>
      </c>
      <c r="O174" s="88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6" t="s">
        <v>233</v>
      </c>
      <c r="AT174" s="226" t="s">
        <v>201</v>
      </c>
      <c r="AU174" s="226" t="s">
        <v>82</v>
      </c>
      <c r="AY174" s="14" t="s">
        <v>140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14" t="s">
        <v>80</v>
      </c>
      <c r="BK174" s="227">
        <f>ROUND(I174*H174,2)</f>
        <v>0</v>
      </c>
      <c r="BL174" s="14" t="s">
        <v>204</v>
      </c>
      <c r="BM174" s="226" t="s">
        <v>363</v>
      </c>
    </row>
    <row r="175" s="2" customFormat="1" ht="24.15" customHeight="1">
      <c r="A175" s="35"/>
      <c r="B175" s="36"/>
      <c r="C175" s="235" t="s">
        <v>364</v>
      </c>
      <c r="D175" s="235" t="s">
        <v>201</v>
      </c>
      <c r="E175" s="236" t="s">
        <v>364</v>
      </c>
      <c r="F175" s="237" t="s">
        <v>1893</v>
      </c>
      <c r="G175" s="238" t="s">
        <v>785</v>
      </c>
      <c r="H175" s="239">
        <v>6</v>
      </c>
      <c r="I175" s="240"/>
      <c r="J175" s="241">
        <f>ROUND(I175*H175,2)</f>
        <v>0</v>
      </c>
      <c r="K175" s="242"/>
      <c r="L175" s="243"/>
      <c r="M175" s="244" t="s">
        <v>1</v>
      </c>
      <c r="N175" s="245" t="s">
        <v>37</v>
      </c>
      <c r="O175" s="88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6" t="s">
        <v>233</v>
      </c>
      <c r="AT175" s="226" t="s">
        <v>201</v>
      </c>
      <c r="AU175" s="226" t="s">
        <v>82</v>
      </c>
      <c r="AY175" s="14" t="s">
        <v>140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4" t="s">
        <v>80</v>
      </c>
      <c r="BK175" s="227">
        <f>ROUND(I175*H175,2)</f>
        <v>0</v>
      </c>
      <c r="BL175" s="14" t="s">
        <v>204</v>
      </c>
      <c r="BM175" s="226" t="s">
        <v>367</v>
      </c>
    </row>
    <row r="176" s="2" customFormat="1" ht="24.15" customHeight="1">
      <c r="A176" s="35"/>
      <c r="B176" s="36"/>
      <c r="C176" s="235" t="s">
        <v>274</v>
      </c>
      <c r="D176" s="235" t="s">
        <v>201</v>
      </c>
      <c r="E176" s="236" t="s">
        <v>274</v>
      </c>
      <c r="F176" s="237" t="s">
        <v>1894</v>
      </c>
      <c r="G176" s="238" t="s">
        <v>785</v>
      </c>
      <c r="H176" s="239">
        <v>2</v>
      </c>
      <c r="I176" s="240"/>
      <c r="J176" s="241">
        <f>ROUND(I176*H176,2)</f>
        <v>0</v>
      </c>
      <c r="K176" s="242"/>
      <c r="L176" s="243"/>
      <c r="M176" s="244" t="s">
        <v>1</v>
      </c>
      <c r="N176" s="245" t="s">
        <v>37</v>
      </c>
      <c r="O176" s="88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6" t="s">
        <v>233</v>
      </c>
      <c r="AT176" s="226" t="s">
        <v>201</v>
      </c>
      <c r="AU176" s="226" t="s">
        <v>82</v>
      </c>
      <c r="AY176" s="14" t="s">
        <v>140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14" t="s">
        <v>80</v>
      </c>
      <c r="BK176" s="227">
        <f>ROUND(I176*H176,2)</f>
        <v>0</v>
      </c>
      <c r="BL176" s="14" t="s">
        <v>204</v>
      </c>
      <c r="BM176" s="226" t="s">
        <v>371</v>
      </c>
    </row>
    <row r="177" s="2" customFormat="1" ht="24.15" customHeight="1">
      <c r="A177" s="35"/>
      <c r="B177" s="36"/>
      <c r="C177" s="235" t="s">
        <v>372</v>
      </c>
      <c r="D177" s="235" t="s">
        <v>201</v>
      </c>
      <c r="E177" s="236" t="s">
        <v>372</v>
      </c>
      <c r="F177" s="237" t="s">
        <v>1895</v>
      </c>
      <c r="G177" s="238" t="s">
        <v>785</v>
      </c>
      <c r="H177" s="239">
        <v>2</v>
      </c>
      <c r="I177" s="240"/>
      <c r="J177" s="241">
        <f>ROUND(I177*H177,2)</f>
        <v>0</v>
      </c>
      <c r="K177" s="242"/>
      <c r="L177" s="243"/>
      <c r="M177" s="244" t="s">
        <v>1</v>
      </c>
      <c r="N177" s="245" t="s">
        <v>37</v>
      </c>
      <c r="O177" s="88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6" t="s">
        <v>233</v>
      </c>
      <c r="AT177" s="226" t="s">
        <v>201</v>
      </c>
      <c r="AU177" s="226" t="s">
        <v>82</v>
      </c>
      <c r="AY177" s="14" t="s">
        <v>140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4" t="s">
        <v>80</v>
      </c>
      <c r="BK177" s="227">
        <f>ROUND(I177*H177,2)</f>
        <v>0</v>
      </c>
      <c r="BL177" s="14" t="s">
        <v>204</v>
      </c>
      <c r="BM177" s="226" t="s">
        <v>375</v>
      </c>
    </row>
    <row r="178" s="2" customFormat="1" ht="24.15" customHeight="1">
      <c r="A178" s="35"/>
      <c r="B178" s="36"/>
      <c r="C178" s="235" t="s">
        <v>278</v>
      </c>
      <c r="D178" s="235" t="s">
        <v>201</v>
      </c>
      <c r="E178" s="236" t="s">
        <v>278</v>
      </c>
      <c r="F178" s="237" t="s">
        <v>1896</v>
      </c>
      <c r="G178" s="238" t="s">
        <v>785</v>
      </c>
      <c r="H178" s="239">
        <v>9</v>
      </c>
      <c r="I178" s="240"/>
      <c r="J178" s="241">
        <f>ROUND(I178*H178,2)</f>
        <v>0</v>
      </c>
      <c r="K178" s="242"/>
      <c r="L178" s="243"/>
      <c r="M178" s="244" t="s">
        <v>1</v>
      </c>
      <c r="N178" s="245" t="s">
        <v>37</v>
      </c>
      <c r="O178" s="88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6" t="s">
        <v>233</v>
      </c>
      <c r="AT178" s="226" t="s">
        <v>201</v>
      </c>
      <c r="AU178" s="226" t="s">
        <v>82</v>
      </c>
      <c r="AY178" s="14" t="s">
        <v>140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14" t="s">
        <v>80</v>
      </c>
      <c r="BK178" s="227">
        <f>ROUND(I178*H178,2)</f>
        <v>0</v>
      </c>
      <c r="BL178" s="14" t="s">
        <v>204</v>
      </c>
      <c r="BM178" s="226" t="s">
        <v>378</v>
      </c>
    </row>
    <row r="179" s="2" customFormat="1" ht="24.15" customHeight="1">
      <c r="A179" s="35"/>
      <c r="B179" s="36"/>
      <c r="C179" s="235" t="s">
        <v>379</v>
      </c>
      <c r="D179" s="235" t="s">
        <v>201</v>
      </c>
      <c r="E179" s="236" t="s">
        <v>379</v>
      </c>
      <c r="F179" s="237" t="s">
        <v>1897</v>
      </c>
      <c r="G179" s="238" t="s">
        <v>785</v>
      </c>
      <c r="H179" s="239">
        <v>6</v>
      </c>
      <c r="I179" s="240"/>
      <c r="J179" s="241">
        <f>ROUND(I179*H179,2)</f>
        <v>0</v>
      </c>
      <c r="K179" s="242"/>
      <c r="L179" s="243"/>
      <c r="M179" s="244" t="s">
        <v>1</v>
      </c>
      <c r="N179" s="245" t="s">
        <v>37</v>
      </c>
      <c r="O179" s="88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6" t="s">
        <v>233</v>
      </c>
      <c r="AT179" s="226" t="s">
        <v>201</v>
      </c>
      <c r="AU179" s="226" t="s">
        <v>82</v>
      </c>
      <c r="AY179" s="14" t="s">
        <v>140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4" t="s">
        <v>80</v>
      </c>
      <c r="BK179" s="227">
        <f>ROUND(I179*H179,2)</f>
        <v>0</v>
      </c>
      <c r="BL179" s="14" t="s">
        <v>204</v>
      </c>
      <c r="BM179" s="226" t="s">
        <v>382</v>
      </c>
    </row>
    <row r="180" s="2" customFormat="1" ht="24.15" customHeight="1">
      <c r="A180" s="35"/>
      <c r="B180" s="36"/>
      <c r="C180" s="235" t="s">
        <v>101</v>
      </c>
      <c r="D180" s="235" t="s">
        <v>201</v>
      </c>
      <c r="E180" s="236" t="s">
        <v>101</v>
      </c>
      <c r="F180" s="237" t="s">
        <v>1898</v>
      </c>
      <c r="G180" s="238" t="s">
        <v>785</v>
      </c>
      <c r="H180" s="239">
        <v>24</v>
      </c>
      <c r="I180" s="240"/>
      <c r="J180" s="241">
        <f>ROUND(I180*H180,2)</f>
        <v>0</v>
      </c>
      <c r="K180" s="242"/>
      <c r="L180" s="243"/>
      <c r="M180" s="244" t="s">
        <v>1</v>
      </c>
      <c r="N180" s="245" t="s">
        <v>37</v>
      </c>
      <c r="O180" s="88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6" t="s">
        <v>233</v>
      </c>
      <c r="AT180" s="226" t="s">
        <v>201</v>
      </c>
      <c r="AU180" s="226" t="s">
        <v>82</v>
      </c>
      <c r="AY180" s="14" t="s">
        <v>140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4" t="s">
        <v>80</v>
      </c>
      <c r="BK180" s="227">
        <f>ROUND(I180*H180,2)</f>
        <v>0</v>
      </c>
      <c r="BL180" s="14" t="s">
        <v>204</v>
      </c>
      <c r="BM180" s="226" t="s">
        <v>385</v>
      </c>
    </row>
    <row r="181" s="2" customFormat="1" ht="16.5" customHeight="1">
      <c r="A181" s="35"/>
      <c r="B181" s="36"/>
      <c r="C181" s="235" t="s">
        <v>386</v>
      </c>
      <c r="D181" s="235" t="s">
        <v>201</v>
      </c>
      <c r="E181" s="236" t="s">
        <v>386</v>
      </c>
      <c r="F181" s="237" t="s">
        <v>1899</v>
      </c>
      <c r="G181" s="238" t="s">
        <v>785</v>
      </c>
      <c r="H181" s="239">
        <v>15</v>
      </c>
      <c r="I181" s="240"/>
      <c r="J181" s="241">
        <f>ROUND(I181*H181,2)</f>
        <v>0</v>
      </c>
      <c r="K181" s="242"/>
      <c r="L181" s="243"/>
      <c r="M181" s="244" t="s">
        <v>1</v>
      </c>
      <c r="N181" s="245" t="s">
        <v>37</v>
      </c>
      <c r="O181" s="88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6" t="s">
        <v>233</v>
      </c>
      <c r="AT181" s="226" t="s">
        <v>201</v>
      </c>
      <c r="AU181" s="226" t="s">
        <v>82</v>
      </c>
      <c r="AY181" s="14" t="s">
        <v>140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4" t="s">
        <v>80</v>
      </c>
      <c r="BK181" s="227">
        <f>ROUND(I181*H181,2)</f>
        <v>0</v>
      </c>
      <c r="BL181" s="14" t="s">
        <v>204</v>
      </c>
      <c r="BM181" s="226" t="s">
        <v>389</v>
      </c>
    </row>
    <row r="182" s="2" customFormat="1" ht="24.15" customHeight="1">
      <c r="A182" s="35"/>
      <c r="B182" s="36"/>
      <c r="C182" s="235" t="s">
        <v>284</v>
      </c>
      <c r="D182" s="235" t="s">
        <v>201</v>
      </c>
      <c r="E182" s="236" t="s">
        <v>284</v>
      </c>
      <c r="F182" s="237" t="s">
        <v>1900</v>
      </c>
      <c r="G182" s="238" t="s">
        <v>785</v>
      </c>
      <c r="H182" s="239">
        <v>24</v>
      </c>
      <c r="I182" s="240"/>
      <c r="J182" s="241">
        <f>ROUND(I182*H182,2)</f>
        <v>0</v>
      </c>
      <c r="K182" s="242"/>
      <c r="L182" s="243"/>
      <c r="M182" s="244" t="s">
        <v>1</v>
      </c>
      <c r="N182" s="245" t="s">
        <v>37</v>
      </c>
      <c r="O182" s="88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6" t="s">
        <v>233</v>
      </c>
      <c r="AT182" s="226" t="s">
        <v>201</v>
      </c>
      <c r="AU182" s="226" t="s">
        <v>82</v>
      </c>
      <c r="AY182" s="14" t="s">
        <v>140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14" t="s">
        <v>80</v>
      </c>
      <c r="BK182" s="227">
        <f>ROUND(I182*H182,2)</f>
        <v>0</v>
      </c>
      <c r="BL182" s="14" t="s">
        <v>204</v>
      </c>
      <c r="BM182" s="226" t="s">
        <v>392</v>
      </c>
    </row>
    <row r="183" s="2" customFormat="1" ht="24.15" customHeight="1">
      <c r="A183" s="35"/>
      <c r="B183" s="36"/>
      <c r="C183" s="235" t="s">
        <v>393</v>
      </c>
      <c r="D183" s="235" t="s">
        <v>201</v>
      </c>
      <c r="E183" s="236" t="s">
        <v>393</v>
      </c>
      <c r="F183" s="237" t="s">
        <v>1901</v>
      </c>
      <c r="G183" s="238" t="s">
        <v>785</v>
      </c>
      <c r="H183" s="239">
        <v>82</v>
      </c>
      <c r="I183" s="240"/>
      <c r="J183" s="241">
        <f>ROUND(I183*H183,2)</f>
        <v>0</v>
      </c>
      <c r="K183" s="242"/>
      <c r="L183" s="243"/>
      <c r="M183" s="244" t="s">
        <v>1</v>
      </c>
      <c r="N183" s="245" t="s">
        <v>37</v>
      </c>
      <c r="O183" s="88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6" t="s">
        <v>233</v>
      </c>
      <c r="AT183" s="226" t="s">
        <v>201</v>
      </c>
      <c r="AU183" s="226" t="s">
        <v>82</v>
      </c>
      <c r="AY183" s="14" t="s">
        <v>140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14" t="s">
        <v>80</v>
      </c>
      <c r="BK183" s="227">
        <f>ROUND(I183*H183,2)</f>
        <v>0</v>
      </c>
      <c r="BL183" s="14" t="s">
        <v>204</v>
      </c>
      <c r="BM183" s="226" t="s">
        <v>396</v>
      </c>
    </row>
    <row r="184" s="2" customFormat="1" ht="24.15" customHeight="1">
      <c r="A184" s="35"/>
      <c r="B184" s="36"/>
      <c r="C184" s="235" t="s">
        <v>287</v>
      </c>
      <c r="D184" s="235" t="s">
        <v>201</v>
      </c>
      <c r="E184" s="236" t="s">
        <v>287</v>
      </c>
      <c r="F184" s="237" t="s">
        <v>1902</v>
      </c>
      <c r="G184" s="238" t="s">
        <v>785</v>
      </c>
      <c r="H184" s="239">
        <v>28</v>
      </c>
      <c r="I184" s="240"/>
      <c r="J184" s="241">
        <f>ROUND(I184*H184,2)</f>
        <v>0</v>
      </c>
      <c r="K184" s="242"/>
      <c r="L184" s="243"/>
      <c r="M184" s="244" t="s">
        <v>1</v>
      </c>
      <c r="N184" s="245" t="s">
        <v>37</v>
      </c>
      <c r="O184" s="88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6" t="s">
        <v>233</v>
      </c>
      <c r="AT184" s="226" t="s">
        <v>201</v>
      </c>
      <c r="AU184" s="226" t="s">
        <v>82</v>
      </c>
      <c r="AY184" s="14" t="s">
        <v>140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4" t="s">
        <v>80</v>
      </c>
      <c r="BK184" s="227">
        <f>ROUND(I184*H184,2)</f>
        <v>0</v>
      </c>
      <c r="BL184" s="14" t="s">
        <v>204</v>
      </c>
      <c r="BM184" s="226" t="s">
        <v>399</v>
      </c>
    </row>
    <row r="185" s="2" customFormat="1" ht="24.15" customHeight="1">
      <c r="A185" s="35"/>
      <c r="B185" s="36"/>
      <c r="C185" s="235" t="s">
        <v>400</v>
      </c>
      <c r="D185" s="235" t="s">
        <v>201</v>
      </c>
      <c r="E185" s="236" t="s">
        <v>400</v>
      </c>
      <c r="F185" s="237" t="s">
        <v>1903</v>
      </c>
      <c r="G185" s="238" t="s">
        <v>785</v>
      </c>
      <c r="H185" s="239">
        <v>5</v>
      </c>
      <c r="I185" s="240"/>
      <c r="J185" s="241">
        <f>ROUND(I185*H185,2)</f>
        <v>0</v>
      </c>
      <c r="K185" s="242"/>
      <c r="L185" s="243"/>
      <c r="M185" s="244" t="s">
        <v>1</v>
      </c>
      <c r="N185" s="245" t="s">
        <v>37</v>
      </c>
      <c r="O185" s="88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6" t="s">
        <v>233</v>
      </c>
      <c r="AT185" s="226" t="s">
        <v>201</v>
      </c>
      <c r="AU185" s="226" t="s">
        <v>82</v>
      </c>
      <c r="AY185" s="14" t="s">
        <v>140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4" t="s">
        <v>80</v>
      </c>
      <c r="BK185" s="227">
        <f>ROUND(I185*H185,2)</f>
        <v>0</v>
      </c>
      <c r="BL185" s="14" t="s">
        <v>204</v>
      </c>
      <c r="BM185" s="226" t="s">
        <v>403</v>
      </c>
    </row>
    <row r="186" s="2" customFormat="1" ht="16.5" customHeight="1">
      <c r="A186" s="35"/>
      <c r="B186" s="36"/>
      <c r="C186" s="235" t="s">
        <v>292</v>
      </c>
      <c r="D186" s="235" t="s">
        <v>201</v>
      </c>
      <c r="E186" s="236" t="s">
        <v>292</v>
      </c>
      <c r="F186" s="237" t="s">
        <v>1904</v>
      </c>
      <c r="G186" s="238" t="s">
        <v>785</v>
      </c>
      <c r="H186" s="239">
        <v>65</v>
      </c>
      <c r="I186" s="240"/>
      <c r="J186" s="241">
        <f>ROUND(I186*H186,2)</f>
        <v>0</v>
      </c>
      <c r="K186" s="242"/>
      <c r="L186" s="243"/>
      <c r="M186" s="244" t="s">
        <v>1</v>
      </c>
      <c r="N186" s="245" t="s">
        <v>37</v>
      </c>
      <c r="O186" s="88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6" t="s">
        <v>233</v>
      </c>
      <c r="AT186" s="226" t="s">
        <v>201</v>
      </c>
      <c r="AU186" s="226" t="s">
        <v>82</v>
      </c>
      <c r="AY186" s="14" t="s">
        <v>140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14" t="s">
        <v>80</v>
      </c>
      <c r="BK186" s="227">
        <f>ROUND(I186*H186,2)</f>
        <v>0</v>
      </c>
      <c r="BL186" s="14" t="s">
        <v>204</v>
      </c>
      <c r="BM186" s="226" t="s">
        <v>406</v>
      </c>
    </row>
    <row r="187" s="2" customFormat="1" ht="16.5" customHeight="1">
      <c r="A187" s="35"/>
      <c r="B187" s="36"/>
      <c r="C187" s="235" t="s">
        <v>407</v>
      </c>
      <c r="D187" s="235" t="s">
        <v>201</v>
      </c>
      <c r="E187" s="236" t="s">
        <v>407</v>
      </c>
      <c r="F187" s="237" t="s">
        <v>1905</v>
      </c>
      <c r="G187" s="238" t="s">
        <v>785</v>
      </c>
      <c r="H187" s="239">
        <v>45</v>
      </c>
      <c r="I187" s="240"/>
      <c r="J187" s="241">
        <f>ROUND(I187*H187,2)</f>
        <v>0</v>
      </c>
      <c r="K187" s="242"/>
      <c r="L187" s="243"/>
      <c r="M187" s="244" t="s">
        <v>1</v>
      </c>
      <c r="N187" s="245" t="s">
        <v>37</v>
      </c>
      <c r="O187" s="88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6" t="s">
        <v>233</v>
      </c>
      <c r="AT187" s="226" t="s">
        <v>201</v>
      </c>
      <c r="AU187" s="226" t="s">
        <v>82</v>
      </c>
      <c r="AY187" s="14" t="s">
        <v>140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14" t="s">
        <v>80</v>
      </c>
      <c r="BK187" s="227">
        <f>ROUND(I187*H187,2)</f>
        <v>0</v>
      </c>
      <c r="BL187" s="14" t="s">
        <v>204</v>
      </c>
      <c r="BM187" s="226" t="s">
        <v>410</v>
      </c>
    </row>
    <row r="188" s="2" customFormat="1" ht="16.5" customHeight="1">
      <c r="A188" s="35"/>
      <c r="B188" s="36"/>
      <c r="C188" s="235" t="s">
        <v>296</v>
      </c>
      <c r="D188" s="235" t="s">
        <v>201</v>
      </c>
      <c r="E188" s="236" t="s">
        <v>296</v>
      </c>
      <c r="F188" s="237" t="s">
        <v>1906</v>
      </c>
      <c r="G188" s="238" t="s">
        <v>785</v>
      </c>
      <c r="H188" s="239">
        <v>16</v>
      </c>
      <c r="I188" s="240"/>
      <c r="J188" s="241">
        <f>ROUND(I188*H188,2)</f>
        <v>0</v>
      </c>
      <c r="K188" s="242"/>
      <c r="L188" s="243"/>
      <c r="M188" s="244" t="s">
        <v>1</v>
      </c>
      <c r="N188" s="245" t="s">
        <v>37</v>
      </c>
      <c r="O188" s="88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6" t="s">
        <v>233</v>
      </c>
      <c r="AT188" s="226" t="s">
        <v>201</v>
      </c>
      <c r="AU188" s="226" t="s">
        <v>82</v>
      </c>
      <c r="AY188" s="14" t="s">
        <v>140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4" t="s">
        <v>80</v>
      </c>
      <c r="BK188" s="227">
        <f>ROUND(I188*H188,2)</f>
        <v>0</v>
      </c>
      <c r="BL188" s="14" t="s">
        <v>204</v>
      </c>
      <c r="BM188" s="226" t="s">
        <v>413</v>
      </c>
    </row>
    <row r="189" s="2" customFormat="1" ht="16.5" customHeight="1">
      <c r="A189" s="35"/>
      <c r="B189" s="36"/>
      <c r="C189" s="235" t="s">
        <v>414</v>
      </c>
      <c r="D189" s="235" t="s">
        <v>201</v>
      </c>
      <c r="E189" s="236" t="s">
        <v>414</v>
      </c>
      <c r="F189" s="237" t="s">
        <v>1907</v>
      </c>
      <c r="G189" s="238" t="s">
        <v>785</v>
      </c>
      <c r="H189" s="239">
        <v>17</v>
      </c>
      <c r="I189" s="240"/>
      <c r="J189" s="241">
        <f>ROUND(I189*H189,2)</f>
        <v>0</v>
      </c>
      <c r="K189" s="242"/>
      <c r="L189" s="243"/>
      <c r="M189" s="244" t="s">
        <v>1</v>
      </c>
      <c r="N189" s="245" t="s">
        <v>37</v>
      </c>
      <c r="O189" s="88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6" t="s">
        <v>233</v>
      </c>
      <c r="AT189" s="226" t="s">
        <v>201</v>
      </c>
      <c r="AU189" s="226" t="s">
        <v>82</v>
      </c>
      <c r="AY189" s="14" t="s">
        <v>140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14" t="s">
        <v>80</v>
      </c>
      <c r="BK189" s="227">
        <f>ROUND(I189*H189,2)</f>
        <v>0</v>
      </c>
      <c r="BL189" s="14" t="s">
        <v>204</v>
      </c>
      <c r="BM189" s="226" t="s">
        <v>417</v>
      </c>
    </row>
    <row r="190" s="2" customFormat="1" ht="21.75" customHeight="1">
      <c r="A190" s="35"/>
      <c r="B190" s="36"/>
      <c r="C190" s="235" t="s">
        <v>104</v>
      </c>
      <c r="D190" s="235" t="s">
        <v>201</v>
      </c>
      <c r="E190" s="236" t="s">
        <v>104</v>
      </c>
      <c r="F190" s="237" t="s">
        <v>1908</v>
      </c>
      <c r="G190" s="238" t="s">
        <v>785</v>
      </c>
      <c r="H190" s="239">
        <v>12</v>
      </c>
      <c r="I190" s="240"/>
      <c r="J190" s="241">
        <f>ROUND(I190*H190,2)</f>
        <v>0</v>
      </c>
      <c r="K190" s="242"/>
      <c r="L190" s="243"/>
      <c r="M190" s="244" t="s">
        <v>1</v>
      </c>
      <c r="N190" s="245" t="s">
        <v>37</v>
      </c>
      <c r="O190" s="88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6" t="s">
        <v>233</v>
      </c>
      <c r="AT190" s="226" t="s">
        <v>201</v>
      </c>
      <c r="AU190" s="226" t="s">
        <v>82</v>
      </c>
      <c r="AY190" s="14" t="s">
        <v>140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14" t="s">
        <v>80</v>
      </c>
      <c r="BK190" s="227">
        <f>ROUND(I190*H190,2)</f>
        <v>0</v>
      </c>
      <c r="BL190" s="14" t="s">
        <v>204</v>
      </c>
      <c r="BM190" s="226" t="s">
        <v>420</v>
      </c>
    </row>
    <row r="191" s="2" customFormat="1" ht="24.15" customHeight="1">
      <c r="A191" s="35"/>
      <c r="B191" s="36"/>
      <c r="C191" s="235" t="s">
        <v>421</v>
      </c>
      <c r="D191" s="235" t="s">
        <v>201</v>
      </c>
      <c r="E191" s="236" t="s">
        <v>421</v>
      </c>
      <c r="F191" s="237" t="s">
        <v>1909</v>
      </c>
      <c r="G191" s="238" t="s">
        <v>785</v>
      </c>
      <c r="H191" s="239">
        <v>19</v>
      </c>
      <c r="I191" s="240"/>
      <c r="J191" s="241">
        <f>ROUND(I191*H191,2)</f>
        <v>0</v>
      </c>
      <c r="K191" s="242"/>
      <c r="L191" s="243"/>
      <c r="M191" s="244" t="s">
        <v>1</v>
      </c>
      <c r="N191" s="245" t="s">
        <v>37</v>
      </c>
      <c r="O191" s="88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6" t="s">
        <v>233</v>
      </c>
      <c r="AT191" s="226" t="s">
        <v>201</v>
      </c>
      <c r="AU191" s="226" t="s">
        <v>82</v>
      </c>
      <c r="AY191" s="14" t="s">
        <v>140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14" t="s">
        <v>80</v>
      </c>
      <c r="BK191" s="227">
        <f>ROUND(I191*H191,2)</f>
        <v>0</v>
      </c>
      <c r="BL191" s="14" t="s">
        <v>204</v>
      </c>
      <c r="BM191" s="226" t="s">
        <v>424</v>
      </c>
    </row>
    <row r="192" s="2" customFormat="1" ht="21.75" customHeight="1">
      <c r="A192" s="35"/>
      <c r="B192" s="36"/>
      <c r="C192" s="235" t="s">
        <v>302</v>
      </c>
      <c r="D192" s="235" t="s">
        <v>201</v>
      </c>
      <c r="E192" s="236" t="s">
        <v>302</v>
      </c>
      <c r="F192" s="237" t="s">
        <v>1910</v>
      </c>
      <c r="G192" s="238" t="s">
        <v>785</v>
      </c>
      <c r="H192" s="239">
        <v>16</v>
      </c>
      <c r="I192" s="240"/>
      <c r="J192" s="241">
        <f>ROUND(I192*H192,2)</f>
        <v>0</v>
      </c>
      <c r="K192" s="242"/>
      <c r="L192" s="243"/>
      <c r="M192" s="244" t="s">
        <v>1</v>
      </c>
      <c r="N192" s="245" t="s">
        <v>37</v>
      </c>
      <c r="O192" s="88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6" t="s">
        <v>233</v>
      </c>
      <c r="AT192" s="226" t="s">
        <v>201</v>
      </c>
      <c r="AU192" s="226" t="s">
        <v>82</v>
      </c>
      <c r="AY192" s="14" t="s">
        <v>140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14" t="s">
        <v>80</v>
      </c>
      <c r="BK192" s="227">
        <f>ROUND(I192*H192,2)</f>
        <v>0</v>
      </c>
      <c r="BL192" s="14" t="s">
        <v>204</v>
      </c>
      <c r="BM192" s="226" t="s">
        <v>427</v>
      </c>
    </row>
    <row r="193" s="2" customFormat="1" ht="16.5" customHeight="1">
      <c r="A193" s="35"/>
      <c r="B193" s="36"/>
      <c r="C193" s="235" t="s">
        <v>428</v>
      </c>
      <c r="D193" s="235" t="s">
        <v>201</v>
      </c>
      <c r="E193" s="236" t="s">
        <v>428</v>
      </c>
      <c r="F193" s="237" t="s">
        <v>1911</v>
      </c>
      <c r="G193" s="238" t="s">
        <v>785</v>
      </c>
      <c r="H193" s="239">
        <v>28</v>
      </c>
      <c r="I193" s="240"/>
      <c r="J193" s="241">
        <f>ROUND(I193*H193,2)</f>
        <v>0</v>
      </c>
      <c r="K193" s="242"/>
      <c r="L193" s="243"/>
      <c r="M193" s="244" t="s">
        <v>1</v>
      </c>
      <c r="N193" s="245" t="s">
        <v>37</v>
      </c>
      <c r="O193" s="88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6" t="s">
        <v>233</v>
      </c>
      <c r="AT193" s="226" t="s">
        <v>201</v>
      </c>
      <c r="AU193" s="226" t="s">
        <v>82</v>
      </c>
      <c r="AY193" s="14" t="s">
        <v>140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14" t="s">
        <v>80</v>
      </c>
      <c r="BK193" s="227">
        <f>ROUND(I193*H193,2)</f>
        <v>0</v>
      </c>
      <c r="BL193" s="14" t="s">
        <v>204</v>
      </c>
      <c r="BM193" s="226" t="s">
        <v>431</v>
      </c>
    </row>
    <row r="194" s="2" customFormat="1" ht="16.5" customHeight="1">
      <c r="A194" s="35"/>
      <c r="B194" s="36"/>
      <c r="C194" s="235" t="s">
        <v>306</v>
      </c>
      <c r="D194" s="235" t="s">
        <v>201</v>
      </c>
      <c r="E194" s="236" t="s">
        <v>306</v>
      </c>
      <c r="F194" s="237" t="s">
        <v>1912</v>
      </c>
      <c r="G194" s="238" t="s">
        <v>785</v>
      </c>
      <c r="H194" s="239">
        <v>2</v>
      </c>
      <c r="I194" s="240"/>
      <c r="J194" s="241">
        <f>ROUND(I194*H194,2)</f>
        <v>0</v>
      </c>
      <c r="K194" s="242"/>
      <c r="L194" s="243"/>
      <c r="M194" s="244" t="s">
        <v>1</v>
      </c>
      <c r="N194" s="245" t="s">
        <v>37</v>
      </c>
      <c r="O194" s="88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6" t="s">
        <v>233</v>
      </c>
      <c r="AT194" s="226" t="s">
        <v>201</v>
      </c>
      <c r="AU194" s="226" t="s">
        <v>82</v>
      </c>
      <c r="AY194" s="14" t="s">
        <v>140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14" t="s">
        <v>80</v>
      </c>
      <c r="BK194" s="227">
        <f>ROUND(I194*H194,2)</f>
        <v>0</v>
      </c>
      <c r="BL194" s="14" t="s">
        <v>204</v>
      </c>
      <c r="BM194" s="226" t="s">
        <v>434</v>
      </c>
    </row>
    <row r="195" s="2" customFormat="1" ht="16.5" customHeight="1">
      <c r="A195" s="35"/>
      <c r="B195" s="36"/>
      <c r="C195" s="235" t="s">
        <v>435</v>
      </c>
      <c r="D195" s="235" t="s">
        <v>201</v>
      </c>
      <c r="E195" s="236" t="s">
        <v>435</v>
      </c>
      <c r="F195" s="237" t="s">
        <v>1913</v>
      </c>
      <c r="G195" s="238" t="s">
        <v>1112</v>
      </c>
      <c r="H195" s="239">
        <v>1</v>
      </c>
      <c r="I195" s="240"/>
      <c r="J195" s="241">
        <f>ROUND(I195*H195,2)</f>
        <v>0</v>
      </c>
      <c r="K195" s="242"/>
      <c r="L195" s="243"/>
      <c r="M195" s="244" t="s">
        <v>1</v>
      </c>
      <c r="N195" s="245" t="s">
        <v>37</v>
      </c>
      <c r="O195" s="88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6" t="s">
        <v>233</v>
      </c>
      <c r="AT195" s="226" t="s">
        <v>201</v>
      </c>
      <c r="AU195" s="226" t="s">
        <v>82</v>
      </c>
      <c r="AY195" s="14" t="s">
        <v>140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14" t="s">
        <v>80</v>
      </c>
      <c r="BK195" s="227">
        <f>ROUND(I195*H195,2)</f>
        <v>0</v>
      </c>
      <c r="BL195" s="14" t="s">
        <v>204</v>
      </c>
      <c r="BM195" s="226" t="s">
        <v>438</v>
      </c>
    </row>
    <row r="196" s="2" customFormat="1" ht="16.5" customHeight="1">
      <c r="A196" s="35"/>
      <c r="B196" s="36"/>
      <c r="C196" s="235" t="s">
        <v>309</v>
      </c>
      <c r="D196" s="235" t="s">
        <v>201</v>
      </c>
      <c r="E196" s="236" t="s">
        <v>309</v>
      </c>
      <c r="F196" s="237" t="s">
        <v>1914</v>
      </c>
      <c r="G196" s="238" t="s">
        <v>1112</v>
      </c>
      <c r="H196" s="239">
        <v>1</v>
      </c>
      <c r="I196" s="240"/>
      <c r="J196" s="241">
        <f>ROUND(I196*H196,2)</f>
        <v>0</v>
      </c>
      <c r="K196" s="242"/>
      <c r="L196" s="243"/>
      <c r="M196" s="244" t="s">
        <v>1</v>
      </c>
      <c r="N196" s="245" t="s">
        <v>37</v>
      </c>
      <c r="O196" s="88"/>
      <c r="P196" s="224">
        <f>O196*H196</f>
        <v>0</v>
      </c>
      <c r="Q196" s="224">
        <v>0</v>
      </c>
      <c r="R196" s="224">
        <f>Q196*H196</f>
        <v>0</v>
      </c>
      <c r="S196" s="224">
        <v>0</v>
      </c>
      <c r="T196" s="22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6" t="s">
        <v>233</v>
      </c>
      <c r="AT196" s="226" t="s">
        <v>201</v>
      </c>
      <c r="AU196" s="226" t="s">
        <v>82</v>
      </c>
      <c r="AY196" s="14" t="s">
        <v>140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14" t="s">
        <v>80</v>
      </c>
      <c r="BK196" s="227">
        <f>ROUND(I196*H196,2)</f>
        <v>0</v>
      </c>
      <c r="BL196" s="14" t="s">
        <v>204</v>
      </c>
      <c r="BM196" s="226" t="s">
        <v>441</v>
      </c>
    </row>
    <row r="197" s="2" customFormat="1" ht="16.5" customHeight="1">
      <c r="A197" s="35"/>
      <c r="B197" s="36"/>
      <c r="C197" s="214" t="s">
        <v>442</v>
      </c>
      <c r="D197" s="214" t="s">
        <v>141</v>
      </c>
      <c r="E197" s="215" t="s">
        <v>442</v>
      </c>
      <c r="F197" s="216" t="s">
        <v>1915</v>
      </c>
      <c r="G197" s="217" t="s">
        <v>1112</v>
      </c>
      <c r="H197" s="218">
        <v>1</v>
      </c>
      <c r="I197" s="219"/>
      <c r="J197" s="220">
        <f>ROUND(I197*H197,2)</f>
        <v>0</v>
      </c>
      <c r="K197" s="221"/>
      <c r="L197" s="41"/>
      <c r="M197" s="222" t="s">
        <v>1</v>
      </c>
      <c r="N197" s="223" t="s">
        <v>37</v>
      </c>
      <c r="O197" s="88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6" t="s">
        <v>204</v>
      </c>
      <c r="AT197" s="226" t="s">
        <v>141</v>
      </c>
      <c r="AU197" s="226" t="s">
        <v>82</v>
      </c>
      <c r="AY197" s="14" t="s">
        <v>140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4" t="s">
        <v>80</v>
      </c>
      <c r="BK197" s="227">
        <f>ROUND(I197*H197,2)</f>
        <v>0</v>
      </c>
      <c r="BL197" s="14" t="s">
        <v>204</v>
      </c>
      <c r="BM197" s="226" t="s">
        <v>445</v>
      </c>
    </row>
    <row r="198" s="2" customFormat="1" ht="16.5" customHeight="1">
      <c r="A198" s="35"/>
      <c r="B198" s="36"/>
      <c r="C198" s="214" t="s">
        <v>313</v>
      </c>
      <c r="D198" s="214" t="s">
        <v>141</v>
      </c>
      <c r="E198" s="215" t="s">
        <v>313</v>
      </c>
      <c r="F198" s="216" t="s">
        <v>1916</v>
      </c>
      <c r="G198" s="217" t="s">
        <v>1112</v>
      </c>
      <c r="H198" s="218">
        <v>1</v>
      </c>
      <c r="I198" s="219"/>
      <c r="J198" s="220">
        <f>ROUND(I198*H198,2)</f>
        <v>0</v>
      </c>
      <c r="K198" s="221"/>
      <c r="L198" s="41"/>
      <c r="M198" s="222" t="s">
        <v>1</v>
      </c>
      <c r="N198" s="223" t="s">
        <v>37</v>
      </c>
      <c r="O198" s="88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6" t="s">
        <v>204</v>
      </c>
      <c r="AT198" s="226" t="s">
        <v>141</v>
      </c>
      <c r="AU198" s="226" t="s">
        <v>82</v>
      </c>
      <c r="AY198" s="14" t="s">
        <v>140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14" t="s">
        <v>80</v>
      </c>
      <c r="BK198" s="227">
        <f>ROUND(I198*H198,2)</f>
        <v>0</v>
      </c>
      <c r="BL198" s="14" t="s">
        <v>204</v>
      </c>
      <c r="BM198" s="226" t="s">
        <v>450</v>
      </c>
    </row>
    <row r="199" s="2" customFormat="1" ht="16.5" customHeight="1">
      <c r="A199" s="35"/>
      <c r="B199" s="36"/>
      <c r="C199" s="214" t="s">
        <v>451</v>
      </c>
      <c r="D199" s="214" t="s">
        <v>141</v>
      </c>
      <c r="E199" s="215" t="s">
        <v>451</v>
      </c>
      <c r="F199" s="216" t="s">
        <v>1917</v>
      </c>
      <c r="G199" s="217" t="s">
        <v>1112</v>
      </c>
      <c r="H199" s="218">
        <v>1</v>
      </c>
      <c r="I199" s="219"/>
      <c r="J199" s="220">
        <f>ROUND(I199*H199,2)</f>
        <v>0</v>
      </c>
      <c r="K199" s="221"/>
      <c r="L199" s="41"/>
      <c r="M199" s="222" t="s">
        <v>1</v>
      </c>
      <c r="N199" s="223" t="s">
        <v>37</v>
      </c>
      <c r="O199" s="88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6" t="s">
        <v>204</v>
      </c>
      <c r="AT199" s="226" t="s">
        <v>141</v>
      </c>
      <c r="AU199" s="226" t="s">
        <v>82</v>
      </c>
      <c r="AY199" s="14" t="s">
        <v>140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14" t="s">
        <v>80</v>
      </c>
      <c r="BK199" s="227">
        <f>ROUND(I199*H199,2)</f>
        <v>0</v>
      </c>
      <c r="BL199" s="14" t="s">
        <v>204</v>
      </c>
      <c r="BM199" s="226" t="s">
        <v>454</v>
      </c>
    </row>
    <row r="200" s="2" customFormat="1" ht="16.5" customHeight="1">
      <c r="A200" s="35"/>
      <c r="B200" s="36"/>
      <c r="C200" s="214" t="s">
        <v>107</v>
      </c>
      <c r="D200" s="214" t="s">
        <v>141</v>
      </c>
      <c r="E200" s="215" t="s">
        <v>107</v>
      </c>
      <c r="F200" s="216" t="s">
        <v>1918</v>
      </c>
      <c r="G200" s="217" t="s">
        <v>1112</v>
      </c>
      <c r="H200" s="218">
        <v>1</v>
      </c>
      <c r="I200" s="219"/>
      <c r="J200" s="220">
        <f>ROUND(I200*H200,2)</f>
        <v>0</v>
      </c>
      <c r="K200" s="221"/>
      <c r="L200" s="41"/>
      <c r="M200" s="230" t="s">
        <v>1</v>
      </c>
      <c r="N200" s="231" t="s">
        <v>37</v>
      </c>
      <c r="O200" s="232"/>
      <c r="P200" s="233">
        <f>O200*H200</f>
        <v>0</v>
      </c>
      <c r="Q200" s="233">
        <v>0</v>
      </c>
      <c r="R200" s="233">
        <f>Q200*H200</f>
        <v>0</v>
      </c>
      <c r="S200" s="233">
        <v>0</v>
      </c>
      <c r="T200" s="234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6" t="s">
        <v>204</v>
      </c>
      <c r="AT200" s="226" t="s">
        <v>141</v>
      </c>
      <c r="AU200" s="226" t="s">
        <v>82</v>
      </c>
      <c r="AY200" s="14" t="s">
        <v>140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14" t="s">
        <v>80</v>
      </c>
      <c r="BK200" s="227">
        <f>ROUND(I200*H200,2)</f>
        <v>0</v>
      </c>
      <c r="BL200" s="14" t="s">
        <v>204</v>
      </c>
      <c r="BM200" s="226" t="s">
        <v>457</v>
      </c>
    </row>
    <row r="201" s="2" customFormat="1" ht="6.96" customHeight="1">
      <c r="A201" s="35"/>
      <c r="B201" s="63"/>
      <c r="C201" s="64"/>
      <c r="D201" s="64"/>
      <c r="E201" s="64"/>
      <c r="F201" s="64"/>
      <c r="G201" s="64"/>
      <c r="H201" s="64"/>
      <c r="I201" s="64"/>
      <c r="J201" s="64"/>
      <c r="K201" s="64"/>
      <c r="L201" s="41"/>
      <c r="M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</row>
  </sheetData>
  <sheetProtection sheet="1" autoFilter="0" formatColumns="0" formatRows="0" objects="1" scenarios="1" spinCount="100000" saltValue="mr6dLCkFk0+3cJusqJIKWfH5soILwNpKHJ7t7uxX31gYbQcnXRKpnJ7AP6h6DYPGpSR+b5HN/88cR70CruSXow==" hashValue="k/vJCFmzyiqrUcnkgv8M3obKokH9rqCp4OlquJAnf+w6sHerpONf7POy5eIeDcXCxqMPd9AN3NP15RB2IDtICQ==" algorithmName="SHA-512" password="CC35"/>
  <autoFilter ref="C117:K200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112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82</v>
      </c>
    </row>
    <row r="4" s="1" customFormat="1" ht="24.96" customHeight="1">
      <c r="B4" s="17"/>
      <c r="D4" s="135" t="s">
        <v>113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1.ZŠ kuchyň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114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1919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30. 4. 2025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30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31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32</v>
      </c>
      <c r="E30" s="35"/>
      <c r="F30" s="35"/>
      <c r="G30" s="35"/>
      <c r="H30" s="35"/>
      <c r="I30" s="35"/>
      <c r="J30" s="148">
        <f>ROUND(J120,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34</v>
      </c>
      <c r="G32" s="35"/>
      <c r="H32" s="35"/>
      <c r="I32" s="149" t="s">
        <v>33</v>
      </c>
      <c r="J32" s="149" t="s">
        <v>35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36</v>
      </c>
      <c r="E33" s="137" t="s">
        <v>37</v>
      </c>
      <c r="F33" s="151">
        <f>ROUND((SUM(BE120:BE165)),  2)</f>
        <v>0</v>
      </c>
      <c r="G33" s="35"/>
      <c r="H33" s="35"/>
      <c r="I33" s="152">
        <v>0.20999999999999999</v>
      </c>
      <c r="J33" s="151">
        <f>ROUND(((SUM(BE120:BE165))*I33),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38</v>
      </c>
      <c r="F34" s="151">
        <f>ROUND((SUM(BF120:BF165)),  2)</f>
        <v>0</v>
      </c>
      <c r="G34" s="35"/>
      <c r="H34" s="35"/>
      <c r="I34" s="152">
        <v>0.12</v>
      </c>
      <c r="J34" s="151">
        <f>ROUND(((SUM(BF120:BF165))*I34),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39</v>
      </c>
      <c r="F35" s="151">
        <f>ROUND((SUM(BG120:BG165)),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40</v>
      </c>
      <c r="F36" s="151">
        <f>ROUND((SUM(BH120:BH165)),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41</v>
      </c>
      <c r="F37" s="151">
        <f>ROUND((SUM(BI120:BI165)),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42</v>
      </c>
      <c r="E39" s="155"/>
      <c r="F39" s="155"/>
      <c r="G39" s="156" t="s">
        <v>43</v>
      </c>
      <c r="H39" s="157" t="s">
        <v>44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45</v>
      </c>
      <c r="E50" s="161"/>
      <c r="F50" s="161"/>
      <c r="G50" s="160" t="s">
        <v>46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47</v>
      </c>
      <c r="E61" s="163"/>
      <c r="F61" s="164" t="s">
        <v>48</v>
      </c>
      <c r="G61" s="162" t="s">
        <v>47</v>
      </c>
      <c r="H61" s="163"/>
      <c r="I61" s="163"/>
      <c r="J61" s="165" t="s">
        <v>48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49</v>
      </c>
      <c r="E65" s="166"/>
      <c r="F65" s="166"/>
      <c r="G65" s="160" t="s">
        <v>50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47</v>
      </c>
      <c r="E76" s="163"/>
      <c r="F76" s="164" t="s">
        <v>48</v>
      </c>
      <c r="G76" s="162" t="s">
        <v>47</v>
      </c>
      <c r="H76" s="163"/>
      <c r="I76" s="163"/>
      <c r="J76" s="165" t="s">
        <v>48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1.ZŠ kuchyň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114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90 - Slaboproudé rozvody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30. 4. 2025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117</v>
      </c>
      <c r="D94" s="173"/>
      <c r="E94" s="173"/>
      <c r="F94" s="173"/>
      <c r="G94" s="173"/>
      <c r="H94" s="173"/>
      <c r="I94" s="173"/>
      <c r="J94" s="174" t="s">
        <v>118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119</v>
      </c>
      <c r="D96" s="37"/>
      <c r="E96" s="37"/>
      <c r="F96" s="37"/>
      <c r="G96" s="37"/>
      <c r="H96" s="37"/>
      <c r="I96" s="37"/>
      <c r="J96" s="107">
        <f>J120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120</v>
      </c>
    </row>
    <row r="97" s="9" customFormat="1" ht="24.96" customHeight="1">
      <c r="A97" s="9"/>
      <c r="B97" s="176"/>
      <c r="C97" s="177"/>
      <c r="D97" s="178" t="s">
        <v>168</v>
      </c>
      <c r="E97" s="179"/>
      <c r="F97" s="179"/>
      <c r="G97" s="179"/>
      <c r="H97" s="179"/>
      <c r="I97" s="179"/>
      <c r="J97" s="180">
        <f>J121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1496</v>
      </c>
      <c r="E98" s="185"/>
      <c r="F98" s="185"/>
      <c r="G98" s="185"/>
      <c r="H98" s="185"/>
      <c r="I98" s="185"/>
      <c r="J98" s="186">
        <f>J122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1920</v>
      </c>
      <c r="E99" s="185"/>
      <c r="F99" s="185"/>
      <c r="G99" s="185"/>
      <c r="H99" s="185"/>
      <c r="I99" s="185"/>
      <c r="J99" s="186">
        <f>J123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1921</v>
      </c>
      <c r="E100" s="185"/>
      <c r="F100" s="185"/>
      <c r="G100" s="185"/>
      <c r="H100" s="185"/>
      <c r="I100" s="185"/>
      <c r="J100" s="186">
        <f>J143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124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16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71" t="str">
        <f>E7</f>
        <v>1.ZŠ kuchyň</v>
      </c>
      <c r="F110" s="29"/>
      <c r="G110" s="29"/>
      <c r="H110" s="29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114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3" t="str">
        <f>E9</f>
        <v>90 - Slaboproudé rozvody</v>
      </c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20</v>
      </c>
      <c r="D114" s="37"/>
      <c r="E114" s="37"/>
      <c r="F114" s="24" t="str">
        <f>F12</f>
        <v xml:space="preserve"> </v>
      </c>
      <c r="G114" s="37"/>
      <c r="H114" s="37"/>
      <c r="I114" s="29" t="s">
        <v>22</v>
      </c>
      <c r="J114" s="76" t="str">
        <f>IF(J12="","",J12)</f>
        <v>30. 4. 2025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24</v>
      </c>
      <c r="D116" s="37"/>
      <c r="E116" s="37"/>
      <c r="F116" s="24" t="str">
        <f>E15</f>
        <v xml:space="preserve"> </v>
      </c>
      <c r="G116" s="37"/>
      <c r="H116" s="37"/>
      <c r="I116" s="29" t="s">
        <v>29</v>
      </c>
      <c r="J116" s="33" t="str">
        <f>E21</f>
        <v xml:space="preserve"> 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27</v>
      </c>
      <c r="D117" s="37"/>
      <c r="E117" s="37"/>
      <c r="F117" s="24" t="str">
        <f>IF(E18="","",E18)</f>
        <v>Vyplň údaj</v>
      </c>
      <c r="G117" s="37"/>
      <c r="H117" s="37"/>
      <c r="I117" s="29" t="s">
        <v>30</v>
      </c>
      <c r="J117" s="33" t="str">
        <f>E24</f>
        <v xml:space="preserve"> 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88"/>
      <c r="B119" s="189"/>
      <c r="C119" s="190" t="s">
        <v>125</v>
      </c>
      <c r="D119" s="191" t="s">
        <v>57</v>
      </c>
      <c r="E119" s="191" t="s">
        <v>53</v>
      </c>
      <c r="F119" s="191" t="s">
        <v>54</v>
      </c>
      <c r="G119" s="191" t="s">
        <v>126</v>
      </c>
      <c r="H119" s="191" t="s">
        <v>127</v>
      </c>
      <c r="I119" s="191" t="s">
        <v>128</v>
      </c>
      <c r="J119" s="192" t="s">
        <v>118</v>
      </c>
      <c r="K119" s="193" t="s">
        <v>129</v>
      </c>
      <c r="L119" s="194"/>
      <c r="M119" s="97" t="s">
        <v>1</v>
      </c>
      <c r="N119" s="98" t="s">
        <v>36</v>
      </c>
      <c r="O119" s="98" t="s">
        <v>130</v>
      </c>
      <c r="P119" s="98" t="s">
        <v>131</v>
      </c>
      <c r="Q119" s="98" t="s">
        <v>132</v>
      </c>
      <c r="R119" s="98" t="s">
        <v>133</v>
      </c>
      <c r="S119" s="98" t="s">
        <v>134</v>
      </c>
      <c r="T119" s="99" t="s">
        <v>135</v>
      </c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</row>
    <row r="120" s="2" customFormat="1" ht="22.8" customHeight="1">
      <c r="A120" s="35"/>
      <c r="B120" s="36"/>
      <c r="C120" s="104" t="s">
        <v>136</v>
      </c>
      <c r="D120" s="37"/>
      <c r="E120" s="37"/>
      <c r="F120" s="37"/>
      <c r="G120" s="37"/>
      <c r="H120" s="37"/>
      <c r="I120" s="37"/>
      <c r="J120" s="195">
        <f>BK120</f>
        <v>0</v>
      </c>
      <c r="K120" s="37"/>
      <c r="L120" s="41"/>
      <c r="M120" s="100"/>
      <c r="N120" s="196"/>
      <c r="O120" s="101"/>
      <c r="P120" s="197">
        <f>P121</f>
        <v>0</v>
      </c>
      <c r="Q120" s="101"/>
      <c r="R120" s="197">
        <f>R121</f>
        <v>0</v>
      </c>
      <c r="S120" s="101"/>
      <c r="T120" s="198">
        <f>T121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71</v>
      </c>
      <c r="AU120" s="14" t="s">
        <v>120</v>
      </c>
      <c r="BK120" s="199">
        <f>BK121</f>
        <v>0</v>
      </c>
    </row>
    <row r="121" s="12" customFormat="1" ht="25.92" customHeight="1">
      <c r="A121" s="12"/>
      <c r="B121" s="200"/>
      <c r="C121" s="201"/>
      <c r="D121" s="202" t="s">
        <v>71</v>
      </c>
      <c r="E121" s="203" t="s">
        <v>467</v>
      </c>
      <c r="F121" s="203" t="s">
        <v>468</v>
      </c>
      <c r="G121" s="201"/>
      <c r="H121" s="201"/>
      <c r="I121" s="204"/>
      <c r="J121" s="205">
        <f>BK121</f>
        <v>0</v>
      </c>
      <c r="K121" s="201"/>
      <c r="L121" s="206"/>
      <c r="M121" s="207"/>
      <c r="N121" s="208"/>
      <c r="O121" s="208"/>
      <c r="P121" s="209">
        <f>P122+P123+P143</f>
        <v>0</v>
      </c>
      <c r="Q121" s="208"/>
      <c r="R121" s="209">
        <f>R122+R123+R143</f>
        <v>0</v>
      </c>
      <c r="S121" s="208"/>
      <c r="T121" s="210">
        <f>T122+T123+T143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82</v>
      </c>
      <c r="AT121" s="212" t="s">
        <v>71</v>
      </c>
      <c r="AU121" s="212" t="s">
        <v>72</v>
      </c>
      <c r="AY121" s="211" t="s">
        <v>140</v>
      </c>
      <c r="BK121" s="213">
        <f>BK122+BK123+BK143</f>
        <v>0</v>
      </c>
    </row>
    <row r="122" s="12" customFormat="1" ht="22.8" customHeight="1">
      <c r="A122" s="12"/>
      <c r="B122" s="200"/>
      <c r="C122" s="201"/>
      <c r="D122" s="202" t="s">
        <v>71</v>
      </c>
      <c r="E122" s="228" t="s">
        <v>1497</v>
      </c>
      <c r="F122" s="228" t="s">
        <v>1498</v>
      </c>
      <c r="G122" s="201"/>
      <c r="H122" s="201"/>
      <c r="I122" s="204"/>
      <c r="J122" s="229">
        <f>BK122</f>
        <v>0</v>
      </c>
      <c r="K122" s="201"/>
      <c r="L122" s="206"/>
      <c r="M122" s="207"/>
      <c r="N122" s="208"/>
      <c r="O122" s="208"/>
      <c r="P122" s="209">
        <v>0</v>
      </c>
      <c r="Q122" s="208"/>
      <c r="R122" s="209">
        <v>0</v>
      </c>
      <c r="S122" s="208"/>
      <c r="T122" s="210"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82</v>
      </c>
      <c r="AT122" s="212" t="s">
        <v>71</v>
      </c>
      <c r="AU122" s="212" t="s">
        <v>80</v>
      </c>
      <c r="AY122" s="211" t="s">
        <v>140</v>
      </c>
      <c r="BK122" s="213">
        <v>0</v>
      </c>
    </row>
    <row r="123" s="12" customFormat="1" ht="22.8" customHeight="1">
      <c r="A123" s="12"/>
      <c r="B123" s="200"/>
      <c r="C123" s="201"/>
      <c r="D123" s="202" t="s">
        <v>71</v>
      </c>
      <c r="E123" s="228" t="s">
        <v>1530</v>
      </c>
      <c r="F123" s="228" t="s">
        <v>1922</v>
      </c>
      <c r="G123" s="201"/>
      <c r="H123" s="201"/>
      <c r="I123" s="204"/>
      <c r="J123" s="229">
        <f>BK123</f>
        <v>0</v>
      </c>
      <c r="K123" s="201"/>
      <c r="L123" s="206"/>
      <c r="M123" s="207"/>
      <c r="N123" s="208"/>
      <c r="O123" s="208"/>
      <c r="P123" s="209">
        <f>SUM(P124:P142)</f>
        <v>0</v>
      </c>
      <c r="Q123" s="208"/>
      <c r="R123" s="209">
        <f>SUM(R124:R142)</f>
        <v>0</v>
      </c>
      <c r="S123" s="208"/>
      <c r="T123" s="210">
        <f>SUM(T124:T142)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80</v>
      </c>
      <c r="AT123" s="212" t="s">
        <v>71</v>
      </c>
      <c r="AU123" s="212" t="s">
        <v>80</v>
      </c>
      <c r="AY123" s="211" t="s">
        <v>140</v>
      </c>
      <c r="BK123" s="213">
        <f>SUM(BK124:BK142)</f>
        <v>0</v>
      </c>
    </row>
    <row r="124" s="2" customFormat="1" ht="24.15" customHeight="1">
      <c r="A124" s="35"/>
      <c r="B124" s="36"/>
      <c r="C124" s="235" t="s">
        <v>80</v>
      </c>
      <c r="D124" s="235" t="s">
        <v>201</v>
      </c>
      <c r="E124" s="236" t="s">
        <v>1923</v>
      </c>
      <c r="F124" s="237" t="s">
        <v>1924</v>
      </c>
      <c r="G124" s="238" t="s">
        <v>213</v>
      </c>
      <c r="H124" s="239">
        <v>1</v>
      </c>
      <c r="I124" s="240"/>
      <c r="J124" s="241">
        <f>ROUND(I124*H124,2)</f>
        <v>0</v>
      </c>
      <c r="K124" s="242"/>
      <c r="L124" s="243"/>
      <c r="M124" s="244" t="s">
        <v>1</v>
      </c>
      <c r="N124" s="245" t="s">
        <v>37</v>
      </c>
      <c r="O124" s="88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6" t="s">
        <v>191</v>
      </c>
      <c r="AT124" s="226" t="s">
        <v>201</v>
      </c>
      <c r="AU124" s="226" t="s">
        <v>82</v>
      </c>
      <c r="AY124" s="14" t="s">
        <v>140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14" t="s">
        <v>80</v>
      </c>
      <c r="BK124" s="227">
        <f>ROUND(I124*H124,2)</f>
        <v>0</v>
      </c>
      <c r="BL124" s="14" t="s">
        <v>139</v>
      </c>
      <c r="BM124" s="226" t="s">
        <v>82</v>
      </c>
    </row>
    <row r="125" s="2" customFormat="1" ht="16.5" customHeight="1">
      <c r="A125" s="35"/>
      <c r="B125" s="36"/>
      <c r="C125" s="235" t="s">
        <v>82</v>
      </c>
      <c r="D125" s="235" t="s">
        <v>201</v>
      </c>
      <c r="E125" s="236" t="s">
        <v>1925</v>
      </c>
      <c r="F125" s="237" t="s">
        <v>1926</v>
      </c>
      <c r="G125" s="238" t="s">
        <v>213</v>
      </c>
      <c r="H125" s="239">
        <v>1</v>
      </c>
      <c r="I125" s="240"/>
      <c r="J125" s="241">
        <f>ROUND(I125*H125,2)</f>
        <v>0</v>
      </c>
      <c r="K125" s="242"/>
      <c r="L125" s="243"/>
      <c r="M125" s="244" t="s">
        <v>1</v>
      </c>
      <c r="N125" s="245" t="s">
        <v>37</v>
      </c>
      <c r="O125" s="88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6" t="s">
        <v>191</v>
      </c>
      <c r="AT125" s="226" t="s">
        <v>201</v>
      </c>
      <c r="AU125" s="226" t="s">
        <v>82</v>
      </c>
      <c r="AY125" s="14" t="s">
        <v>140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14" t="s">
        <v>80</v>
      </c>
      <c r="BK125" s="227">
        <f>ROUND(I125*H125,2)</f>
        <v>0</v>
      </c>
      <c r="BL125" s="14" t="s">
        <v>139</v>
      </c>
      <c r="BM125" s="226" t="s">
        <v>139</v>
      </c>
    </row>
    <row r="126" s="2" customFormat="1" ht="24.15" customHeight="1">
      <c r="A126" s="35"/>
      <c r="B126" s="36"/>
      <c r="C126" s="235" t="s">
        <v>154</v>
      </c>
      <c r="D126" s="235" t="s">
        <v>201</v>
      </c>
      <c r="E126" s="236" t="s">
        <v>1927</v>
      </c>
      <c r="F126" s="237" t="s">
        <v>1928</v>
      </c>
      <c r="G126" s="238" t="s">
        <v>213</v>
      </c>
      <c r="H126" s="239">
        <v>1</v>
      </c>
      <c r="I126" s="240"/>
      <c r="J126" s="241">
        <f>ROUND(I126*H126,2)</f>
        <v>0</v>
      </c>
      <c r="K126" s="242"/>
      <c r="L126" s="243"/>
      <c r="M126" s="244" t="s">
        <v>1</v>
      </c>
      <c r="N126" s="245" t="s">
        <v>37</v>
      </c>
      <c r="O126" s="88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6" t="s">
        <v>191</v>
      </c>
      <c r="AT126" s="226" t="s">
        <v>201</v>
      </c>
      <c r="AU126" s="226" t="s">
        <v>82</v>
      </c>
      <c r="AY126" s="14" t="s">
        <v>140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14" t="s">
        <v>80</v>
      </c>
      <c r="BK126" s="227">
        <f>ROUND(I126*H126,2)</f>
        <v>0</v>
      </c>
      <c r="BL126" s="14" t="s">
        <v>139</v>
      </c>
      <c r="BM126" s="226" t="s">
        <v>156</v>
      </c>
    </row>
    <row r="127" s="2" customFormat="1" ht="16.5" customHeight="1">
      <c r="A127" s="35"/>
      <c r="B127" s="36"/>
      <c r="C127" s="214" t="s">
        <v>139</v>
      </c>
      <c r="D127" s="214" t="s">
        <v>141</v>
      </c>
      <c r="E127" s="215" t="s">
        <v>1929</v>
      </c>
      <c r="F127" s="216" t="s">
        <v>1930</v>
      </c>
      <c r="G127" s="217" t="s">
        <v>213</v>
      </c>
      <c r="H127" s="218">
        <v>1</v>
      </c>
      <c r="I127" s="219"/>
      <c r="J127" s="220">
        <f>ROUND(I127*H127,2)</f>
        <v>0</v>
      </c>
      <c r="K127" s="221"/>
      <c r="L127" s="41"/>
      <c r="M127" s="222" t="s">
        <v>1</v>
      </c>
      <c r="N127" s="223" t="s">
        <v>37</v>
      </c>
      <c r="O127" s="88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6" t="s">
        <v>139</v>
      </c>
      <c r="AT127" s="226" t="s">
        <v>141</v>
      </c>
      <c r="AU127" s="226" t="s">
        <v>82</v>
      </c>
      <c r="AY127" s="14" t="s">
        <v>140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14" t="s">
        <v>80</v>
      </c>
      <c r="BK127" s="227">
        <f>ROUND(I127*H127,2)</f>
        <v>0</v>
      </c>
      <c r="BL127" s="14" t="s">
        <v>139</v>
      </c>
      <c r="BM127" s="226" t="s">
        <v>191</v>
      </c>
    </row>
    <row r="128" s="2" customFormat="1" ht="24.15" customHeight="1">
      <c r="A128" s="35"/>
      <c r="B128" s="36"/>
      <c r="C128" s="235" t="s">
        <v>151</v>
      </c>
      <c r="D128" s="235" t="s">
        <v>201</v>
      </c>
      <c r="E128" s="236" t="s">
        <v>1931</v>
      </c>
      <c r="F128" s="237" t="s">
        <v>1932</v>
      </c>
      <c r="G128" s="238" t="s">
        <v>240</v>
      </c>
      <c r="H128" s="239">
        <v>150</v>
      </c>
      <c r="I128" s="240"/>
      <c r="J128" s="241">
        <f>ROUND(I128*H128,2)</f>
        <v>0</v>
      </c>
      <c r="K128" s="242"/>
      <c r="L128" s="243"/>
      <c r="M128" s="244" t="s">
        <v>1</v>
      </c>
      <c r="N128" s="245" t="s">
        <v>37</v>
      </c>
      <c r="O128" s="88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6" t="s">
        <v>191</v>
      </c>
      <c r="AT128" s="226" t="s">
        <v>201</v>
      </c>
      <c r="AU128" s="226" t="s">
        <v>82</v>
      </c>
      <c r="AY128" s="14" t="s">
        <v>140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4" t="s">
        <v>80</v>
      </c>
      <c r="BK128" s="227">
        <f>ROUND(I128*H128,2)</f>
        <v>0</v>
      </c>
      <c r="BL128" s="14" t="s">
        <v>139</v>
      </c>
      <c r="BM128" s="226" t="s">
        <v>83</v>
      </c>
    </row>
    <row r="129" s="2" customFormat="1" ht="21.75" customHeight="1">
      <c r="A129" s="35"/>
      <c r="B129" s="36"/>
      <c r="C129" s="235" t="s">
        <v>156</v>
      </c>
      <c r="D129" s="235" t="s">
        <v>201</v>
      </c>
      <c r="E129" s="236" t="s">
        <v>1933</v>
      </c>
      <c r="F129" s="237" t="s">
        <v>1934</v>
      </c>
      <c r="G129" s="238" t="s">
        <v>240</v>
      </c>
      <c r="H129" s="239">
        <v>70</v>
      </c>
      <c r="I129" s="240"/>
      <c r="J129" s="241">
        <f>ROUND(I129*H129,2)</f>
        <v>0</v>
      </c>
      <c r="K129" s="242"/>
      <c r="L129" s="243"/>
      <c r="M129" s="244" t="s">
        <v>1</v>
      </c>
      <c r="N129" s="245" t="s">
        <v>37</v>
      </c>
      <c r="O129" s="88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6" t="s">
        <v>191</v>
      </c>
      <c r="AT129" s="226" t="s">
        <v>201</v>
      </c>
      <c r="AU129" s="226" t="s">
        <v>82</v>
      </c>
      <c r="AY129" s="14" t="s">
        <v>140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4" t="s">
        <v>80</v>
      </c>
      <c r="BK129" s="227">
        <f>ROUND(I129*H129,2)</f>
        <v>0</v>
      </c>
      <c r="BL129" s="14" t="s">
        <v>139</v>
      </c>
      <c r="BM129" s="226" t="s">
        <v>8</v>
      </c>
    </row>
    <row r="130" s="2" customFormat="1" ht="37.8" customHeight="1">
      <c r="A130" s="35"/>
      <c r="B130" s="36"/>
      <c r="C130" s="235" t="s">
        <v>197</v>
      </c>
      <c r="D130" s="235" t="s">
        <v>201</v>
      </c>
      <c r="E130" s="236" t="s">
        <v>1935</v>
      </c>
      <c r="F130" s="237" t="s">
        <v>1936</v>
      </c>
      <c r="G130" s="238" t="s">
        <v>1151</v>
      </c>
      <c r="H130" s="239">
        <v>1</v>
      </c>
      <c r="I130" s="240"/>
      <c r="J130" s="241">
        <f>ROUND(I130*H130,2)</f>
        <v>0</v>
      </c>
      <c r="K130" s="242"/>
      <c r="L130" s="243"/>
      <c r="M130" s="244" t="s">
        <v>1</v>
      </c>
      <c r="N130" s="245" t="s">
        <v>37</v>
      </c>
      <c r="O130" s="88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6" t="s">
        <v>191</v>
      </c>
      <c r="AT130" s="226" t="s">
        <v>201</v>
      </c>
      <c r="AU130" s="226" t="s">
        <v>82</v>
      </c>
      <c r="AY130" s="14" t="s">
        <v>140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4" t="s">
        <v>80</v>
      </c>
      <c r="BK130" s="227">
        <f>ROUND(I130*H130,2)</f>
        <v>0</v>
      </c>
      <c r="BL130" s="14" t="s">
        <v>139</v>
      </c>
      <c r="BM130" s="226" t="s">
        <v>200</v>
      </c>
    </row>
    <row r="131" s="2" customFormat="1" ht="16.5" customHeight="1">
      <c r="A131" s="35"/>
      <c r="B131" s="36"/>
      <c r="C131" s="235" t="s">
        <v>191</v>
      </c>
      <c r="D131" s="235" t="s">
        <v>201</v>
      </c>
      <c r="E131" s="236" t="s">
        <v>1937</v>
      </c>
      <c r="F131" s="237" t="s">
        <v>1938</v>
      </c>
      <c r="G131" s="238" t="s">
        <v>1151</v>
      </c>
      <c r="H131" s="239">
        <v>1</v>
      </c>
      <c r="I131" s="240"/>
      <c r="J131" s="241">
        <f>ROUND(I131*H131,2)</f>
        <v>0</v>
      </c>
      <c r="K131" s="242"/>
      <c r="L131" s="243"/>
      <c r="M131" s="244" t="s">
        <v>1</v>
      </c>
      <c r="N131" s="245" t="s">
        <v>37</v>
      </c>
      <c r="O131" s="88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6" t="s">
        <v>191</v>
      </c>
      <c r="AT131" s="226" t="s">
        <v>201</v>
      </c>
      <c r="AU131" s="226" t="s">
        <v>82</v>
      </c>
      <c r="AY131" s="14" t="s">
        <v>140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4" t="s">
        <v>80</v>
      </c>
      <c r="BK131" s="227">
        <f>ROUND(I131*H131,2)</f>
        <v>0</v>
      </c>
      <c r="BL131" s="14" t="s">
        <v>139</v>
      </c>
      <c r="BM131" s="226" t="s">
        <v>204</v>
      </c>
    </row>
    <row r="132" s="2" customFormat="1" ht="16.5" customHeight="1">
      <c r="A132" s="35"/>
      <c r="B132" s="36"/>
      <c r="C132" s="235" t="s">
        <v>205</v>
      </c>
      <c r="D132" s="235" t="s">
        <v>201</v>
      </c>
      <c r="E132" s="236" t="s">
        <v>1939</v>
      </c>
      <c r="F132" s="237" t="s">
        <v>1940</v>
      </c>
      <c r="G132" s="238" t="s">
        <v>1151</v>
      </c>
      <c r="H132" s="239">
        <v>1</v>
      </c>
      <c r="I132" s="240"/>
      <c r="J132" s="241">
        <f>ROUND(I132*H132,2)</f>
        <v>0</v>
      </c>
      <c r="K132" s="242"/>
      <c r="L132" s="243"/>
      <c r="M132" s="244" t="s">
        <v>1</v>
      </c>
      <c r="N132" s="245" t="s">
        <v>37</v>
      </c>
      <c r="O132" s="88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6" t="s">
        <v>191</v>
      </c>
      <c r="AT132" s="226" t="s">
        <v>201</v>
      </c>
      <c r="AU132" s="226" t="s">
        <v>82</v>
      </c>
      <c r="AY132" s="14" t="s">
        <v>140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4" t="s">
        <v>80</v>
      </c>
      <c r="BK132" s="227">
        <f>ROUND(I132*H132,2)</f>
        <v>0</v>
      </c>
      <c r="BL132" s="14" t="s">
        <v>139</v>
      </c>
      <c r="BM132" s="226" t="s">
        <v>209</v>
      </c>
    </row>
    <row r="133" s="2" customFormat="1" ht="16.5" customHeight="1">
      <c r="A133" s="35"/>
      <c r="B133" s="36"/>
      <c r="C133" s="214" t="s">
        <v>83</v>
      </c>
      <c r="D133" s="214" t="s">
        <v>141</v>
      </c>
      <c r="E133" s="215" t="s">
        <v>1941</v>
      </c>
      <c r="F133" s="216" t="s">
        <v>1942</v>
      </c>
      <c r="G133" s="217" t="s">
        <v>1151</v>
      </c>
      <c r="H133" s="218">
        <v>1</v>
      </c>
      <c r="I133" s="219"/>
      <c r="J133" s="220">
        <f>ROUND(I133*H133,2)</f>
        <v>0</v>
      </c>
      <c r="K133" s="221"/>
      <c r="L133" s="41"/>
      <c r="M133" s="222" t="s">
        <v>1</v>
      </c>
      <c r="N133" s="223" t="s">
        <v>37</v>
      </c>
      <c r="O133" s="88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6" t="s">
        <v>139</v>
      </c>
      <c r="AT133" s="226" t="s">
        <v>141</v>
      </c>
      <c r="AU133" s="226" t="s">
        <v>82</v>
      </c>
      <c r="AY133" s="14" t="s">
        <v>140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4" t="s">
        <v>80</v>
      </c>
      <c r="BK133" s="227">
        <f>ROUND(I133*H133,2)</f>
        <v>0</v>
      </c>
      <c r="BL133" s="14" t="s">
        <v>139</v>
      </c>
      <c r="BM133" s="226" t="s">
        <v>89</v>
      </c>
    </row>
    <row r="134" s="2" customFormat="1" ht="16.5" customHeight="1">
      <c r="A134" s="35"/>
      <c r="B134" s="36"/>
      <c r="C134" s="214" t="s">
        <v>214</v>
      </c>
      <c r="D134" s="214" t="s">
        <v>141</v>
      </c>
      <c r="E134" s="215" t="s">
        <v>1943</v>
      </c>
      <c r="F134" s="216" t="s">
        <v>1944</v>
      </c>
      <c r="G134" s="217" t="s">
        <v>1151</v>
      </c>
      <c r="H134" s="218">
        <v>1</v>
      </c>
      <c r="I134" s="219"/>
      <c r="J134" s="220">
        <f>ROUND(I134*H134,2)</f>
        <v>0</v>
      </c>
      <c r="K134" s="221"/>
      <c r="L134" s="41"/>
      <c r="M134" s="222" t="s">
        <v>1</v>
      </c>
      <c r="N134" s="223" t="s">
        <v>37</v>
      </c>
      <c r="O134" s="88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6" t="s">
        <v>139</v>
      </c>
      <c r="AT134" s="226" t="s">
        <v>141</v>
      </c>
      <c r="AU134" s="226" t="s">
        <v>82</v>
      </c>
      <c r="AY134" s="14" t="s">
        <v>140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4" t="s">
        <v>80</v>
      </c>
      <c r="BK134" s="227">
        <f>ROUND(I134*H134,2)</f>
        <v>0</v>
      </c>
      <c r="BL134" s="14" t="s">
        <v>139</v>
      </c>
      <c r="BM134" s="226" t="s">
        <v>217</v>
      </c>
    </row>
    <row r="135" s="2" customFormat="1" ht="16.5" customHeight="1">
      <c r="A135" s="35"/>
      <c r="B135" s="36"/>
      <c r="C135" s="214" t="s">
        <v>8</v>
      </c>
      <c r="D135" s="214" t="s">
        <v>141</v>
      </c>
      <c r="E135" s="215" t="s">
        <v>1945</v>
      </c>
      <c r="F135" s="216" t="s">
        <v>1946</v>
      </c>
      <c r="G135" s="217" t="s">
        <v>213</v>
      </c>
      <c r="H135" s="218">
        <v>1</v>
      </c>
      <c r="I135" s="219"/>
      <c r="J135" s="220">
        <f>ROUND(I135*H135,2)</f>
        <v>0</v>
      </c>
      <c r="K135" s="221"/>
      <c r="L135" s="41"/>
      <c r="M135" s="222" t="s">
        <v>1</v>
      </c>
      <c r="N135" s="223" t="s">
        <v>37</v>
      </c>
      <c r="O135" s="88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6" t="s">
        <v>139</v>
      </c>
      <c r="AT135" s="226" t="s">
        <v>141</v>
      </c>
      <c r="AU135" s="226" t="s">
        <v>82</v>
      </c>
      <c r="AY135" s="14" t="s">
        <v>140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4" t="s">
        <v>80</v>
      </c>
      <c r="BK135" s="227">
        <f>ROUND(I135*H135,2)</f>
        <v>0</v>
      </c>
      <c r="BL135" s="14" t="s">
        <v>139</v>
      </c>
      <c r="BM135" s="226" t="s">
        <v>220</v>
      </c>
    </row>
    <row r="136" s="2" customFormat="1" ht="24.15" customHeight="1">
      <c r="A136" s="35"/>
      <c r="B136" s="36"/>
      <c r="C136" s="214" t="s">
        <v>221</v>
      </c>
      <c r="D136" s="214" t="s">
        <v>141</v>
      </c>
      <c r="E136" s="215" t="s">
        <v>1947</v>
      </c>
      <c r="F136" s="216" t="s">
        <v>1948</v>
      </c>
      <c r="G136" s="217" t="s">
        <v>1151</v>
      </c>
      <c r="H136" s="218">
        <v>1</v>
      </c>
      <c r="I136" s="219"/>
      <c r="J136" s="220">
        <f>ROUND(I136*H136,2)</f>
        <v>0</v>
      </c>
      <c r="K136" s="221"/>
      <c r="L136" s="41"/>
      <c r="M136" s="222" t="s">
        <v>1</v>
      </c>
      <c r="N136" s="223" t="s">
        <v>37</v>
      </c>
      <c r="O136" s="88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6" t="s">
        <v>139</v>
      </c>
      <c r="AT136" s="226" t="s">
        <v>141</v>
      </c>
      <c r="AU136" s="226" t="s">
        <v>82</v>
      </c>
      <c r="AY136" s="14" t="s">
        <v>140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4" t="s">
        <v>80</v>
      </c>
      <c r="BK136" s="227">
        <f>ROUND(I136*H136,2)</f>
        <v>0</v>
      </c>
      <c r="BL136" s="14" t="s">
        <v>139</v>
      </c>
      <c r="BM136" s="226" t="s">
        <v>224</v>
      </c>
    </row>
    <row r="137" s="2" customFormat="1" ht="16.5" customHeight="1">
      <c r="A137" s="35"/>
      <c r="B137" s="36"/>
      <c r="C137" s="214" t="s">
        <v>200</v>
      </c>
      <c r="D137" s="214" t="s">
        <v>141</v>
      </c>
      <c r="E137" s="215" t="s">
        <v>1949</v>
      </c>
      <c r="F137" s="216" t="s">
        <v>1950</v>
      </c>
      <c r="G137" s="217" t="s">
        <v>1151</v>
      </c>
      <c r="H137" s="218">
        <v>1</v>
      </c>
      <c r="I137" s="219"/>
      <c r="J137" s="220">
        <f>ROUND(I137*H137,2)</f>
        <v>0</v>
      </c>
      <c r="K137" s="221"/>
      <c r="L137" s="41"/>
      <c r="M137" s="222" t="s">
        <v>1</v>
      </c>
      <c r="N137" s="223" t="s">
        <v>37</v>
      </c>
      <c r="O137" s="88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6" t="s">
        <v>139</v>
      </c>
      <c r="AT137" s="226" t="s">
        <v>141</v>
      </c>
      <c r="AU137" s="226" t="s">
        <v>82</v>
      </c>
      <c r="AY137" s="14" t="s">
        <v>140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4" t="s">
        <v>80</v>
      </c>
      <c r="BK137" s="227">
        <f>ROUND(I137*H137,2)</f>
        <v>0</v>
      </c>
      <c r="BL137" s="14" t="s">
        <v>139</v>
      </c>
      <c r="BM137" s="226" t="s">
        <v>227</v>
      </c>
    </row>
    <row r="138" s="2" customFormat="1" ht="16.5" customHeight="1">
      <c r="A138" s="35"/>
      <c r="B138" s="36"/>
      <c r="C138" s="214" t="s">
        <v>228</v>
      </c>
      <c r="D138" s="214" t="s">
        <v>141</v>
      </c>
      <c r="E138" s="215" t="s">
        <v>1951</v>
      </c>
      <c r="F138" s="216" t="s">
        <v>1952</v>
      </c>
      <c r="G138" s="217" t="s">
        <v>1151</v>
      </c>
      <c r="H138" s="218">
        <v>1</v>
      </c>
      <c r="I138" s="219"/>
      <c r="J138" s="220">
        <f>ROUND(I138*H138,2)</f>
        <v>0</v>
      </c>
      <c r="K138" s="221"/>
      <c r="L138" s="41"/>
      <c r="M138" s="222" t="s">
        <v>1</v>
      </c>
      <c r="N138" s="223" t="s">
        <v>37</v>
      </c>
      <c r="O138" s="88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6" t="s">
        <v>139</v>
      </c>
      <c r="AT138" s="226" t="s">
        <v>141</v>
      </c>
      <c r="AU138" s="226" t="s">
        <v>82</v>
      </c>
      <c r="AY138" s="14" t="s">
        <v>140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4" t="s">
        <v>80</v>
      </c>
      <c r="BK138" s="227">
        <f>ROUND(I138*H138,2)</f>
        <v>0</v>
      </c>
      <c r="BL138" s="14" t="s">
        <v>139</v>
      </c>
      <c r="BM138" s="226" t="s">
        <v>92</v>
      </c>
    </row>
    <row r="139" s="2" customFormat="1" ht="16.5" customHeight="1">
      <c r="A139" s="35"/>
      <c r="B139" s="36"/>
      <c r="C139" s="214" t="s">
        <v>204</v>
      </c>
      <c r="D139" s="214" t="s">
        <v>141</v>
      </c>
      <c r="E139" s="215" t="s">
        <v>1953</v>
      </c>
      <c r="F139" s="216" t="s">
        <v>1954</v>
      </c>
      <c r="G139" s="217" t="s">
        <v>1151</v>
      </c>
      <c r="H139" s="218">
        <v>1</v>
      </c>
      <c r="I139" s="219"/>
      <c r="J139" s="220">
        <f>ROUND(I139*H139,2)</f>
        <v>0</v>
      </c>
      <c r="K139" s="221"/>
      <c r="L139" s="41"/>
      <c r="M139" s="222" t="s">
        <v>1</v>
      </c>
      <c r="N139" s="223" t="s">
        <v>37</v>
      </c>
      <c r="O139" s="88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6" t="s">
        <v>139</v>
      </c>
      <c r="AT139" s="226" t="s">
        <v>141</v>
      </c>
      <c r="AU139" s="226" t="s">
        <v>82</v>
      </c>
      <c r="AY139" s="14" t="s">
        <v>140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4" t="s">
        <v>80</v>
      </c>
      <c r="BK139" s="227">
        <f>ROUND(I139*H139,2)</f>
        <v>0</v>
      </c>
      <c r="BL139" s="14" t="s">
        <v>139</v>
      </c>
      <c r="BM139" s="226" t="s">
        <v>233</v>
      </c>
    </row>
    <row r="140" s="2" customFormat="1" ht="16.5" customHeight="1">
      <c r="A140" s="35"/>
      <c r="B140" s="36"/>
      <c r="C140" s="214" t="s">
        <v>234</v>
      </c>
      <c r="D140" s="214" t="s">
        <v>141</v>
      </c>
      <c r="E140" s="215" t="s">
        <v>1955</v>
      </c>
      <c r="F140" s="216" t="s">
        <v>1956</v>
      </c>
      <c r="G140" s="217" t="s">
        <v>1151</v>
      </c>
      <c r="H140" s="218">
        <v>1</v>
      </c>
      <c r="I140" s="219"/>
      <c r="J140" s="220">
        <f>ROUND(I140*H140,2)</f>
        <v>0</v>
      </c>
      <c r="K140" s="221"/>
      <c r="L140" s="41"/>
      <c r="M140" s="222" t="s">
        <v>1</v>
      </c>
      <c r="N140" s="223" t="s">
        <v>37</v>
      </c>
      <c r="O140" s="88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6" t="s">
        <v>139</v>
      </c>
      <c r="AT140" s="226" t="s">
        <v>141</v>
      </c>
      <c r="AU140" s="226" t="s">
        <v>82</v>
      </c>
      <c r="AY140" s="14" t="s">
        <v>140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4" t="s">
        <v>80</v>
      </c>
      <c r="BK140" s="227">
        <f>ROUND(I140*H140,2)</f>
        <v>0</v>
      </c>
      <c r="BL140" s="14" t="s">
        <v>139</v>
      </c>
      <c r="BM140" s="226" t="s">
        <v>237</v>
      </c>
    </row>
    <row r="141" s="2" customFormat="1" ht="16.5" customHeight="1">
      <c r="A141" s="35"/>
      <c r="B141" s="36"/>
      <c r="C141" s="214" t="s">
        <v>209</v>
      </c>
      <c r="D141" s="214" t="s">
        <v>141</v>
      </c>
      <c r="E141" s="215" t="s">
        <v>1957</v>
      </c>
      <c r="F141" s="216" t="s">
        <v>1140</v>
      </c>
      <c r="G141" s="217" t="s">
        <v>1151</v>
      </c>
      <c r="H141" s="218">
        <v>1</v>
      </c>
      <c r="I141" s="219"/>
      <c r="J141" s="220">
        <f>ROUND(I141*H141,2)</f>
        <v>0</v>
      </c>
      <c r="K141" s="221"/>
      <c r="L141" s="41"/>
      <c r="M141" s="222" t="s">
        <v>1</v>
      </c>
      <c r="N141" s="223" t="s">
        <v>37</v>
      </c>
      <c r="O141" s="88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6" t="s">
        <v>139</v>
      </c>
      <c r="AT141" s="226" t="s">
        <v>141</v>
      </c>
      <c r="AU141" s="226" t="s">
        <v>82</v>
      </c>
      <c r="AY141" s="14" t="s">
        <v>140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4" t="s">
        <v>80</v>
      </c>
      <c r="BK141" s="227">
        <f>ROUND(I141*H141,2)</f>
        <v>0</v>
      </c>
      <c r="BL141" s="14" t="s">
        <v>139</v>
      </c>
      <c r="BM141" s="226" t="s">
        <v>241</v>
      </c>
    </row>
    <row r="142" s="2" customFormat="1" ht="16.5" customHeight="1">
      <c r="A142" s="35"/>
      <c r="B142" s="36"/>
      <c r="C142" s="214" t="s">
        <v>242</v>
      </c>
      <c r="D142" s="214" t="s">
        <v>141</v>
      </c>
      <c r="E142" s="215" t="s">
        <v>1958</v>
      </c>
      <c r="F142" s="216" t="s">
        <v>1954</v>
      </c>
      <c r="G142" s="217" t="s">
        <v>1151</v>
      </c>
      <c r="H142" s="218">
        <v>1</v>
      </c>
      <c r="I142" s="219"/>
      <c r="J142" s="220">
        <f>ROUND(I142*H142,2)</f>
        <v>0</v>
      </c>
      <c r="K142" s="221"/>
      <c r="L142" s="41"/>
      <c r="M142" s="222" t="s">
        <v>1</v>
      </c>
      <c r="N142" s="223" t="s">
        <v>37</v>
      </c>
      <c r="O142" s="88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6" t="s">
        <v>139</v>
      </c>
      <c r="AT142" s="226" t="s">
        <v>141</v>
      </c>
      <c r="AU142" s="226" t="s">
        <v>82</v>
      </c>
      <c r="AY142" s="14" t="s">
        <v>140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4" t="s">
        <v>80</v>
      </c>
      <c r="BK142" s="227">
        <f>ROUND(I142*H142,2)</f>
        <v>0</v>
      </c>
      <c r="BL142" s="14" t="s">
        <v>139</v>
      </c>
      <c r="BM142" s="226" t="s">
        <v>245</v>
      </c>
    </row>
    <row r="143" s="12" customFormat="1" ht="22.8" customHeight="1">
      <c r="A143" s="12"/>
      <c r="B143" s="200"/>
      <c r="C143" s="201"/>
      <c r="D143" s="202" t="s">
        <v>71</v>
      </c>
      <c r="E143" s="228" t="s">
        <v>1532</v>
      </c>
      <c r="F143" s="228" t="s">
        <v>1959</v>
      </c>
      <c r="G143" s="201"/>
      <c r="H143" s="201"/>
      <c r="I143" s="204"/>
      <c r="J143" s="229">
        <f>BK143</f>
        <v>0</v>
      </c>
      <c r="K143" s="201"/>
      <c r="L143" s="206"/>
      <c r="M143" s="207"/>
      <c r="N143" s="208"/>
      <c r="O143" s="208"/>
      <c r="P143" s="209">
        <f>SUM(P144:P165)</f>
        <v>0</v>
      </c>
      <c r="Q143" s="208"/>
      <c r="R143" s="209">
        <f>SUM(R144:R165)</f>
        <v>0</v>
      </c>
      <c r="S143" s="208"/>
      <c r="T143" s="210">
        <f>SUM(T144:T165)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1" t="s">
        <v>80</v>
      </c>
      <c r="AT143" s="212" t="s">
        <v>71</v>
      </c>
      <c r="AU143" s="212" t="s">
        <v>80</v>
      </c>
      <c r="AY143" s="211" t="s">
        <v>140</v>
      </c>
      <c r="BK143" s="213">
        <f>SUM(BK144:BK165)</f>
        <v>0</v>
      </c>
    </row>
    <row r="144" s="2" customFormat="1" ht="16.5" customHeight="1">
      <c r="A144" s="35"/>
      <c r="B144" s="36"/>
      <c r="C144" s="214" t="s">
        <v>89</v>
      </c>
      <c r="D144" s="214" t="s">
        <v>141</v>
      </c>
      <c r="E144" s="215" t="s">
        <v>1499</v>
      </c>
      <c r="F144" s="216" t="s">
        <v>1500</v>
      </c>
      <c r="G144" s="217" t="s">
        <v>785</v>
      </c>
      <c r="H144" s="218">
        <v>2</v>
      </c>
      <c r="I144" s="219"/>
      <c r="J144" s="220">
        <f>ROUND(I144*H144,2)</f>
        <v>0</v>
      </c>
      <c r="K144" s="221"/>
      <c r="L144" s="41"/>
      <c r="M144" s="222" t="s">
        <v>1</v>
      </c>
      <c r="N144" s="223" t="s">
        <v>37</v>
      </c>
      <c r="O144" s="88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6" t="s">
        <v>139</v>
      </c>
      <c r="AT144" s="226" t="s">
        <v>141</v>
      </c>
      <c r="AU144" s="226" t="s">
        <v>82</v>
      </c>
      <c r="AY144" s="14" t="s">
        <v>140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4" t="s">
        <v>80</v>
      </c>
      <c r="BK144" s="227">
        <f>ROUND(I144*H144,2)</f>
        <v>0</v>
      </c>
      <c r="BL144" s="14" t="s">
        <v>139</v>
      </c>
      <c r="BM144" s="226" t="s">
        <v>95</v>
      </c>
    </row>
    <row r="145" s="2" customFormat="1" ht="16.5" customHeight="1">
      <c r="A145" s="35"/>
      <c r="B145" s="36"/>
      <c r="C145" s="214" t="s">
        <v>7</v>
      </c>
      <c r="D145" s="214" t="s">
        <v>141</v>
      </c>
      <c r="E145" s="215" t="s">
        <v>1501</v>
      </c>
      <c r="F145" s="216" t="s">
        <v>1502</v>
      </c>
      <c r="G145" s="217" t="s">
        <v>785</v>
      </c>
      <c r="H145" s="218">
        <v>1</v>
      </c>
      <c r="I145" s="219"/>
      <c r="J145" s="220">
        <f>ROUND(I145*H145,2)</f>
        <v>0</v>
      </c>
      <c r="K145" s="221"/>
      <c r="L145" s="41"/>
      <c r="M145" s="222" t="s">
        <v>1</v>
      </c>
      <c r="N145" s="223" t="s">
        <v>37</v>
      </c>
      <c r="O145" s="88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6" t="s">
        <v>139</v>
      </c>
      <c r="AT145" s="226" t="s">
        <v>141</v>
      </c>
      <c r="AU145" s="226" t="s">
        <v>82</v>
      </c>
      <c r="AY145" s="14" t="s">
        <v>140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4" t="s">
        <v>80</v>
      </c>
      <c r="BK145" s="227">
        <f>ROUND(I145*H145,2)</f>
        <v>0</v>
      </c>
      <c r="BL145" s="14" t="s">
        <v>139</v>
      </c>
      <c r="BM145" s="226" t="s">
        <v>251</v>
      </c>
    </row>
    <row r="146" s="2" customFormat="1" ht="16.5" customHeight="1">
      <c r="A146" s="35"/>
      <c r="B146" s="36"/>
      <c r="C146" s="214" t="s">
        <v>217</v>
      </c>
      <c r="D146" s="214" t="s">
        <v>141</v>
      </c>
      <c r="E146" s="215" t="s">
        <v>1503</v>
      </c>
      <c r="F146" s="216" t="s">
        <v>1504</v>
      </c>
      <c r="G146" s="217" t="s">
        <v>785</v>
      </c>
      <c r="H146" s="218">
        <v>1</v>
      </c>
      <c r="I146" s="219"/>
      <c r="J146" s="220">
        <f>ROUND(I146*H146,2)</f>
        <v>0</v>
      </c>
      <c r="K146" s="221"/>
      <c r="L146" s="41"/>
      <c r="M146" s="222" t="s">
        <v>1</v>
      </c>
      <c r="N146" s="223" t="s">
        <v>37</v>
      </c>
      <c r="O146" s="88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6" t="s">
        <v>139</v>
      </c>
      <c r="AT146" s="226" t="s">
        <v>141</v>
      </c>
      <c r="AU146" s="226" t="s">
        <v>82</v>
      </c>
      <c r="AY146" s="14" t="s">
        <v>140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4" t="s">
        <v>80</v>
      </c>
      <c r="BK146" s="227">
        <f>ROUND(I146*H146,2)</f>
        <v>0</v>
      </c>
      <c r="BL146" s="14" t="s">
        <v>139</v>
      </c>
      <c r="BM146" s="226" t="s">
        <v>254</v>
      </c>
    </row>
    <row r="147" s="2" customFormat="1" ht="16.5" customHeight="1">
      <c r="A147" s="35"/>
      <c r="B147" s="36"/>
      <c r="C147" s="214" t="s">
        <v>255</v>
      </c>
      <c r="D147" s="214" t="s">
        <v>141</v>
      </c>
      <c r="E147" s="215" t="s">
        <v>1505</v>
      </c>
      <c r="F147" s="216" t="s">
        <v>1506</v>
      </c>
      <c r="G147" s="217" t="s">
        <v>785</v>
      </c>
      <c r="H147" s="218">
        <v>500</v>
      </c>
      <c r="I147" s="219"/>
      <c r="J147" s="220">
        <f>ROUND(I147*H147,2)</f>
        <v>0</v>
      </c>
      <c r="K147" s="221"/>
      <c r="L147" s="41"/>
      <c r="M147" s="222" t="s">
        <v>1</v>
      </c>
      <c r="N147" s="223" t="s">
        <v>37</v>
      </c>
      <c r="O147" s="88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6" t="s">
        <v>139</v>
      </c>
      <c r="AT147" s="226" t="s">
        <v>141</v>
      </c>
      <c r="AU147" s="226" t="s">
        <v>82</v>
      </c>
      <c r="AY147" s="14" t="s">
        <v>140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4" t="s">
        <v>80</v>
      </c>
      <c r="BK147" s="227">
        <f>ROUND(I147*H147,2)</f>
        <v>0</v>
      </c>
      <c r="BL147" s="14" t="s">
        <v>139</v>
      </c>
      <c r="BM147" s="226" t="s">
        <v>258</v>
      </c>
    </row>
    <row r="148" s="2" customFormat="1" ht="16.5" customHeight="1">
      <c r="A148" s="35"/>
      <c r="B148" s="36"/>
      <c r="C148" s="214" t="s">
        <v>220</v>
      </c>
      <c r="D148" s="214" t="s">
        <v>141</v>
      </c>
      <c r="E148" s="215" t="s">
        <v>1507</v>
      </c>
      <c r="F148" s="216" t="s">
        <v>1508</v>
      </c>
      <c r="G148" s="217" t="s">
        <v>785</v>
      </c>
      <c r="H148" s="218">
        <v>1</v>
      </c>
      <c r="I148" s="219"/>
      <c r="J148" s="220">
        <f>ROUND(I148*H148,2)</f>
        <v>0</v>
      </c>
      <c r="K148" s="221"/>
      <c r="L148" s="41"/>
      <c r="M148" s="222" t="s">
        <v>1</v>
      </c>
      <c r="N148" s="223" t="s">
        <v>37</v>
      </c>
      <c r="O148" s="88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6" t="s">
        <v>139</v>
      </c>
      <c r="AT148" s="226" t="s">
        <v>141</v>
      </c>
      <c r="AU148" s="226" t="s">
        <v>82</v>
      </c>
      <c r="AY148" s="14" t="s">
        <v>140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4" t="s">
        <v>80</v>
      </c>
      <c r="BK148" s="227">
        <f>ROUND(I148*H148,2)</f>
        <v>0</v>
      </c>
      <c r="BL148" s="14" t="s">
        <v>139</v>
      </c>
      <c r="BM148" s="226" t="s">
        <v>261</v>
      </c>
    </row>
    <row r="149" s="2" customFormat="1" ht="16.5" customHeight="1">
      <c r="A149" s="35"/>
      <c r="B149" s="36"/>
      <c r="C149" s="214" t="s">
        <v>262</v>
      </c>
      <c r="D149" s="214" t="s">
        <v>141</v>
      </c>
      <c r="E149" s="215" t="s">
        <v>1509</v>
      </c>
      <c r="F149" s="216" t="s">
        <v>1510</v>
      </c>
      <c r="G149" s="217" t="s">
        <v>785</v>
      </c>
      <c r="H149" s="218">
        <v>4</v>
      </c>
      <c r="I149" s="219"/>
      <c r="J149" s="220">
        <f>ROUND(I149*H149,2)</f>
        <v>0</v>
      </c>
      <c r="K149" s="221"/>
      <c r="L149" s="41"/>
      <c r="M149" s="222" t="s">
        <v>1</v>
      </c>
      <c r="N149" s="223" t="s">
        <v>37</v>
      </c>
      <c r="O149" s="88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6" t="s">
        <v>139</v>
      </c>
      <c r="AT149" s="226" t="s">
        <v>141</v>
      </c>
      <c r="AU149" s="226" t="s">
        <v>82</v>
      </c>
      <c r="AY149" s="14" t="s">
        <v>140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4" t="s">
        <v>80</v>
      </c>
      <c r="BK149" s="227">
        <f>ROUND(I149*H149,2)</f>
        <v>0</v>
      </c>
      <c r="BL149" s="14" t="s">
        <v>139</v>
      </c>
      <c r="BM149" s="226" t="s">
        <v>98</v>
      </c>
    </row>
    <row r="150" s="2" customFormat="1" ht="16.5" customHeight="1">
      <c r="A150" s="35"/>
      <c r="B150" s="36"/>
      <c r="C150" s="214" t="s">
        <v>224</v>
      </c>
      <c r="D150" s="214" t="s">
        <v>141</v>
      </c>
      <c r="E150" s="215" t="s">
        <v>1511</v>
      </c>
      <c r="F150" s="216" t="s">
        <v>1512</v>
      </c>
      <c r="G150" s="217" t="s">
        <v>785</v>
      </c>
      <c r="H150" s="218">
        <v>1</v>
      </c>
      <c r="I150" s="219"/>
      <c r="J150" s="220">
        <f>ROUND(I150*H150,2)</f>
        <v>0</v>
      </c>
      <c r="K150" s="221"/>
      <c r="L150" s="41"/>
      <c r="M150" s="222" t="s">
        <v>1</v>
      </c>
      <c r="N150" s="223" t="s">
        <v>37</v>
      </c>
      <c r="O150" s="88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6" t="s">
        <v>139</v>
      </c>
      <c r="AT150" s="226" t="s">
        <v>141</v>
      </c>
      <c r="AU150" s="226" t="s">
        <v>82</v>
      </c>
      <c r="AY150" s="14" t="s">
        <v>140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4" t="s">
        <v>80</v>
      </c>
      <c r="BK150" s="227">
        <f>ROUND(I150*H150,2)</f>
        <v>0</v>
      </c>
      <c r="BL150" s="14" t="s">
        <v>139</v>
      </c>
      <c r="BM150" s="226" t="s">
        <v>267</v>
      </c>
    </row>
    <row r="151" s="2" customFormat="1" ht="16.5" customHeight="1">
      <c r="A151" s="35"/>
      <c r="B151" s="36"/>
      <c r="C151" s="214" t="s">
        <v>268</v>
      </c>
      <c r="D151" s="214" t="s">
        <v>141</v>
      </c>
      <c r="E151" s="215" t="s">
        <v>1513</v>
      </c>
      <c r="F151" s="216" t="s">
        <v>1514</v>
      </c>
      <c r="G151" s="217" t="s">
        <v>785</v>
      </c>
      <c r="H151" s="218">
        <v>4</v>
      </c>
      <c r="I151" s="219"/>
      <c r="J151" s="220">
        <f>ROUND(I151*H151,2)</f>
        <v>0</v>
      </c>
      <c r="K151" s="221"/>
      <c r="L151" s="41"/>
      <c r="M151" s="222" t="s">
        <v>1</v>
      </c>
      <c r="N151" s="223" t="s">
        <v>37</v>
      </c>
      <c r="O151" s="88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6" t="s">
        <v>139</v>
      </c>
      <c r="AT151" s="226" t="s">
        <v>141</v>
      </c>
      <c r="AU151" s="226" t="s">
        <v>82</v>
      </c>
      <c r="AY151" s="14" t="s">
        <v>140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4" t="s">
        <v>80</v>
      </c>
      <c r="BK151" s="227">
        <f>ROUND(I151*H151,2)</f>
        <v>0</v>
      </c>
      <c r="BL151" s="14" t="s">
        <v>139</v>
      </c>
      <c r="BM151" s="226" t="s">
        <v>271</v>
      </c>
    </row>
    <row r="152" s="2" customFormat="1" ht="16.5" customHeight="1">
      <c r="A152" s="35"/>
      <c r="B152" s="36"/>
      <c r="C152" s="214" t="s">
        <v>227</v>
      </c>
      <c r="D152" s="214" t="s">
        <v>141</v>
      </c>
      <c r="E152" s="215" t="s">
        <v>1515</v>
      </c>
      <c r="F152" s="216" t="s">
        <v>1515</v>
      </c>
      <c r="G152" s="217" t="s">
        <v>785</v>
      </c>
      <c r="H152" s="218">
        <v>1</v>
      </c>
      <c r="I152" s="219"/>
      <c r="J152" s="220">
        <f>ROUND(I152*H152,2)</f>
        <v>0</v>
      </c>
      <c r="K152" s="221"/>
      <c r="L152" s="41"/>
      <c r="M152" s="222" t="s">
        <v>1</v>
      </c>
      <c r="N152" s="223" t="s">
        <v>37</v>
      </c>
      <c r="O152" s="88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6" t="s">
        <v>139</v>
      </c>
      <c r="AT152" s="226" t="s">
        <v>141</v>
      </c>
      <c r="AU152" s="226" t="s">
        <v>82</v>
      </c>
      <c r="AY152" s="14" t="s">
        <v>140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4" t="s">
        <v>80</v>
      </c>
      <c r="BK152" s="227">
        <f>ROUND(I152*H152,2)</f>
        <v>0</v>
      </c>
      <c r="BL152" s="14" t="s">
        <v>139</v>
      </c>
      <c r="BM152" s="226" t="s">
        <v>274</v>
      </c>
    </row>
    <row r="153" s="2" customFormat="1" ht="16.5" customHeight="1">
      <c r="A153" s="35"/>
      <c r="B153" s="36"/>
      <c r="C153" s="214" t="s">
        <v>275</v>
      </c>
      <c r="D153" s="214" t="s">
        <v>141</v>
      </c>
      <c r="E153" s="215" t="s">
        <v>1516</v>
      </c>
      <c r="F153" s="216" t="s">
        <v>1517</v>
      </c>
      <c r="G153" s="217" t="s">
        <v>785</v>
      </c>
      <c r="H153" s="218">
        <v>1</v>
      </c>
      <c r="I153" s="219"/>
      <c r="J153" s="220">
        <f>ROUND(I153*H153,2)</f>
        <v>0</v>
      </c>
      <c r="K153" s="221"/>
      <c r="L153" s="41"/>
      <c r="M153" s="222" t="s">
        <v>1</v>
      </c>
      <c r="N153" s="223" t="s">
        <v>37</v>
      </c>
      <c r="O153" s="88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6" t="s">
        <v>139</v>
      </c>
      <c r="AT153" s="226" t="s">
        <v>141</v>
      </c>
      <c r="AU153" s="226" t="s">
        <v>82</v>
      </c>
      <c r="AY153" s="14" t="s">
        <v>140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4" t="s">
        <v>80</v>
      </c>
      <c r="BK153" s="227">
        <f>ROUND(I153*H153,2)</f>
        <v>0</v>
      </c>
      <c r="BL153" s="14" t="s">
        <v>139</v>
      </c>
      <c r="BM153" s="226" t="s">
        <v>278</v>
      </c>
    </row>
    <row r="154" s="2" customFormat="1" ht="16.5" customHeight="1">
      <c r="A154" s="35"/>
      <c r="B154" s="36"/>
      <c r="C154" s="214" t="s">
        <v>92</v>
      </c>
      <c r="D154" s="214" t="s">
        <v>141</v>
      </c>
      <c r="E154" s="215" t="s">
        <v>1960</v>
      </c>
      <c r="F154" s="216" t="s">
        <v>1519</v>
      </c>
      <c r="G154" s="217" t="s">
        <v>785</v>
      </c>
      <c r="H154" s="218">
        <v>1</v>
      </c>
      <c r="I154" s="219"/>
      <c r="J154" s="220">
        <f>ROUND(I154*H154,2)</f>
        <v>0</v>
      </c>
      <c r="K154" s="221"/>
      <c r="L154" s="41"/>
      <c r="M154" s="222" t="s">
        <v>1</v>
      </c>
      <c r="N154" s="223" t="s">
        <v>37</v>
      </c>
      <c r="O154" s="88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6" t="s">
        <v>139</v>
      </c>
      <c r="AT154" s="226" t="s">
        <v>141</v>
      </c>
      <c r="AU154" s="226" t="s">
        <v>82</v>
      </c>
      <c r="AY154" s="14" t="s">
        <v>140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4" t="s">
        <v>80</v>
      </c>
      <c r="BK154" s="227">
        <f>ROUND(I154*H154,2)</f>
        <v>0</v>
      </c>
      <c r="BL154" s="14" t="s">
        <v>139</v>
      </c>
      <c r="BM154" s="226" t="s">
        <v>101</v>
      </c>
    </row>
    <row r="155" s="2" customFormat="1" ht="16.5" customHeight="1">
      <c r="A155" s="35"/>
      <c r="B155" s="36"/>
      <c r="C155" s="214" t="s">
        <v>281</v>
      </c>
      <c r="D155" s="214" t="s">
        <v>141</v>
      </c>
      <c r="E155" s="215" t="s">
        <v>1520</v>
      </c>
      <c r="F155" s="216" t="s">
        <v>1521</v>
      </c>
      <c r="G155" s="217" t="s">
        <v>785</v>
      </c>
      <c r="H155" s="218">
        <v>1</v>
      </c>
      <c r="I155" s="219"/>
      <c r="J155" s="220">
        <f>ROUND(I155*H155,2)</f>
        <v>0</v>
      </c>
      <c r="K155" s="221"/>
      <c r="L155" s="41"/>
      <c r="M155" s="222" t="s">
        <v>1</v>
      </c>
      <c r="N155" s="223" t="s">
        <v>37</v>
      </c>
      <c r="O155" s="88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6" t="s">
        <v>139</v>
      </c>
      <c r="AT155" s="226" t="s">
        <v>141</v>
      </c>
      <c r="AU155" s="226" t="s">
        <v>82</v>
      </c>
      <c r="AY155" s="14" t="s">
        <v>140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4" t="s">
        <v>80</v>
      </c>
      <c r="BK155" s="227">
        <f>ROUND(I155*H155,2)</f>
        <v>0</v>
      </c>
      <c r="BL155" s="14" t="s">
        <v>139</v>
      </c>
      <c r="BM155" s="226" t="s">
        <v>284</v>
      </c>
    </row>
    <row r="156" s="2" customFormat="1" ht="24.15" customHeight="1">
      <c r="A156" s="35"/>
      <c r="B156" s="36"/>
      <c r="C156" s="214" t="s">
        <v>233</v>
      </c>
      <c r="D156" s="214" t="s">
        <v>141</v>
      </c>
      <c r="E156" s="215" t="s">
        <v>1522</v>
      </c>
      <c r="F156" s="216" t="s">
        <v>1523</v>
      </c>
      <c r="G156" s="217" t="s">
        <v>240</v>
      </c>
      <c r="H156" s="218">
        <v>8</v>
      </c>
      <c r="I156" s="219"/>
      <c r="J156" s="220">
        <f>ROUND(I156*H156,2)</f>
        <v>0</v>
      </c>
      <c r="K156" s="221"/>
      <c r="L156" s="41"/>
      <c r="M156" s="222" t="s">
        <v>1</v>
      </c>
      <c r="N156" s="223" t="s">
        <v>37</v>
      </c>
      <c r="O156" s="88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6" t="s">
        <v>139</v>
      </c>
      <c r="AT156" s="226" t="s">
        <v>141</v>
      </c>
      <c r="AU156" s="226" t="s">
        <v>82</v>
      </c>
      <c r="AY156" s="14" t="s">
        <v>140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4" t="s">
        <v>80</v>
      </c>
      <c r="BK156" s="227">
        <f>ROUND(I156*H156,2)</f>
        <v>0</v>
      </c>
      <c r="BL156" s="14" t="s">
        <v>139</v>
      </c>
      <c r="BM156" s="226" t="s">
        <v>287</v>
      </c>
    </row>
    <row r="157" s="2" customFormat="1" ht="24.15" customHeight="1">
      <c r="A157" s="35"/>
      <c r="B157" s="36"/>
      <c r="C157" s="214" t="s">
        <v>289</v>
      </c>
      <c r="D157" s="214" t="s">
        <v>141</v>
      </c>
      <c r="E157" s="215" t="s">
        <v>1524</v>
      </c>
      <c r="F157" s="216" t="s">
        <v>1525</v>
      </c>
      <c r="G157" s="217" t="s">
        <v>240</v>
      </c>
      <c r="H157" s="218">
        <v>3</v>
      </c>
      <c r="I157" s="219"/>
      <c r="J157" s="220">
        <f>ROUND(I157*H157,2)</f>
        <v>0</v>
      </c>
      <c r="K157" s="221"/>
      <c r="L157" s="41"/>
      <c r="M157" s="222" t="s">
        <v>1</v>
      </c>
      <c r="N157" s="223" t="s">
        <v>37</v>
      </c>
      <c r="O157" s="88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6" t="s">
        <v>139</v>
      </c>
      <c r="AT157" s="226" t="s">
        <v>141</v>
      </c>
      <c r="AU157" s="226" t="s">
        <v>82</v>
      </c>
      <c r="AY157" s="14" t="s">
        <v>140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4" t="s">
        <v>80</v>
      </c>
      <c r="BK157" s="227">
        <f>ROUND(I157*H157,2)</f>
        <v>0</v>
      </c>
      <c r="BL157" s="14" t="s">
        <v>139</v>
      </c>
      <c r="BM157" s="226" t="s">
        <v>292</v>
      </c>
    </row>
    <row r="158" s="2" customFormat="1" ht="16.5" customHeight="1">
      <c r="A158" s="35"/>
      <c r="B158" s="36"/>
      <c r="C158" s="214" t="s">
        <v>237</v>
      </c>
      <c r="D158" s="214" t="s">
        <v>141</v>
      </c>
      <c r="E158" s="215" t="s">
        <v>1961</v>
      </c>
      <c r="F158" s="216" t="s">
        <v>1962</v>
      </c>
      <c r="G158" s="217" t="s">
        <v>240</v>
      </c>
      <c r="H158" s="218">
        <v>28</v>
      </c>
      <c r="I158" s="219"/>
      <c r="J158" s="220">
        <f>ROUND(I158*H158,2)</f>
        <v>0</v>
      </c>
      <c r="K158" s="221"/>
      <c r="L158" s="41"/>
      <c r="M158" s="222" t="s">
        <v>1</v>
      </c>
      <c r="N158" s="223" t="s">
        <v>37</v>
      </c>
      <c r="O158" s="88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6" t="s">
        <v>139</v>
      </c>
      <c r="AT158" s="226" t="s">
        <v>141</v>
      </c>
      <c r="AU158" s="226" t="s">
        <v>82</v>
      </c>
      <c r="AY158" s="14" t="s">
        <v>140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4" t="s">
        <v>80</v>
      </c>
      <c r="BK158" s="227">
        <f>ROUND(I158*H158,2)</f>
        <v>0</v>
      </c>
      <c r="BL158" s="14" t="s">
        <v>139</v>
      </c>
      <c r="BM158" s="226" t="s">
        <v>296</v>
      </c>
    </row>
    <row r="159" s="2" customFormat="1" ht="16.5" customHeight="1">
      <c r="A159" s="35"/>
      <c r="B159" s="36"/>
      <c r="C159" s="214" t="s">
        <v>297</v>
      </c>
      <c r="D159" s="214" t="s">
        <v>141</v>
      </c>
      <c r="E159" s="215" t="s">
        <v>1528</v>
      </c>
      <c r="F159" s="216" t="s">
        <v>1529</v>
      </c>
      <c r="G159" s="217" t="s">
        <v>240</v>
      </c>
      <c r="H159" s="218">
        <v>33</v>
      </c>
      <c r="I159" s="219"/>
      <c r="J159" s="220">
        <f>ROUND(I159*H159,2)</f>
        <v>0</v>
      </c>
      <c r="K159" s="221"/>
      <c r="L159" s="41"/>
      <c r="M159" s="222" t="s">
        <v>1</v>
      </c>
      <c r="N159" s="223" t="s">
        <v>37</v>
      </c>
      <c r="O159" s="88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6" t="s">
        <v>139</v>
      </c>
      <c r="AT159" s="226" t="s">
        <v>141</v>
      </c>
      <c r="AU159" s="226" t="s">
        <v>82</v>
      </c>
      <c r="AY159" s="14" t="s">
        <v>140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4" t="s">
        <v>80</v>
      </c>
      <c r="BK159" s="227">
        <f>ROUND(I159*H159,2)</f>
        <v>0</v>
      </c>
      <c r="BL159" s="14" t="s">
        <v>139</v>
      </c>
      <c r="BM159" s="226" t="s">
        <v>104</v>
      </c>
    </row>
    <row r="160" s="2" customFormat="1" ht="16.5" customHeight="1">
      <c r="A160" s="35"/>
      <c r="B160" s="36"/>
      <c r="C160" s="214" t="s">
        <v>241</v>
      </c>
      <c r="D160" s="214" t="s">
        <v>141</v>
      </c>
      <c r="E160" s="215" t="s">
        <v>1963</v>
      </c>
      <c r="F160" s="216" t="s">
        <v>1531</v>
      </c>
      <c r="G160" s="217" t="s">
        <v>1112</v>
      </c>
      <c r="H160" s="218">
        <v>1</v>
      </c>
      <c r="I160" s="219"/>
      <c r="J160" s="220">
        <f>ROUND(I160*H160,2)</f>
        <v>0</v>
      </c>
      <c r="K160" s="221"/>
      <c r="L160" s="41"/>
      <c r="M160" s="222" t="s">
        <v>1</v>
      </c>
      <c r="N160" s="223" t="s">
        <v>37</v>
      </c>
      <c r="O160" s="88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6" t="s">
        <v>139</v>
      </c>
      <c r="AT160" s="226" t="s">
        <v>141</v>
      </c>
      <c r="AU160" s="226" t="s">
        <v>82</v>
      </c>
      <c r="AY160" s="14" t="s">
        <v>140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4" t="s">
        <v>80</v>
      </c>
      <c r="BK160" s="227">
        <f>ROUND(I160*H160,2)</f>
        <v>0</v>
      </c>
      <c r="BL160" s="14" t="s">
        <v>139</v>
      </c>
      <c r="BM160" s="226" t="s">
        <v>302</v>
      </c>
    </row>
    <row r="161" s="2" customFormat="1" ht="16.5" customHeight="1">
      <c r="A161" s="35"/>
      <c r="B161" s="36"/>
      <c r="C161" s="214" t="s">
        <v>303</v>
      </c>
      <c r="D161" s="214" t="s">
        <v>141</v>
      </c>
      <c r="E161" s="215" t="s">
        <v>1964</v>
      </c>
      <c r="F161" s="216" t="s">
        <v>1533</v>
      </c>
      <c r="G161" s="217" t="s">
        <v>1112</v>
      </c>
      <c r="H161" s="218">
        <v>1</v>
      </c>
      <c r="I161" s="219"/>
      <c r="J161" s="220">
        <f>ROUND(I161*H161,2)</f>
        <v>0</v>
      </c>
      <c r="K161" s="221"/>
      <c r="L161" s="41"/>
      <c r="M161" s="222" t="s">
        <v>1</v>
      </c>
      <c r="N161" s="223" t="s">
        <v>37</v>
      </c>
      <c r="O161" s="88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6" t="s">
        <v>139</v>
      </c>
      <c r="AT161" s="226" t="s">
        <v>141</v>
      </c>
      <c r="AU161" s="226" t="s">
        <v>82</v>
      </c>
      <c r="AY161" s="14" t="s">
        <v>140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4" t="s">
        <v>80</v>
      </c>
      <c r="BK161" s="227">
        <f>ROUND(I161*H161,2)</f>
        <v>0</v>
      </c>
      <c r="BL161" s="14" t="s">
        <v>139</v>
      </c>
      <c r="BM161" s="226" t="s">
        <v>306</v>
      </c>
    </row>
    <row r="162" s="2" customFormat="1" ht="16.5" customHeight="1">
      <c r="A162" s="35"/>
      <c r="B162" s="36"/>
      <c r="C162" s="214" t="s">
        <v>245</v>
      </c>
      <c r="D162" s="214" t="s">
        <v>141</v>
      </c>
      <c r="E162" s="215" t="s">
        <v>1965</v>
      </c>
      <c r="F162" s="216" t="s">
        <v>1535</v>
      </c>
      <c r="G162" s="217" t="s">
        <v>785</v>
      </c>
      <c r="H162" s="218">
        <v>1</v>
      </c>
      <c r="I162" s="219"/>
      <c r="J162" s="220">
        <f>ROUND(I162*H162,2)</f>
        <v>0</v>
      </c>
      <c r="K162" s="221"/>
      <c r="L162" s="41"/>
      <c r="M162" s="222" t="s">
        <v>1</v>
      </c>
      <c r="N162" s="223" t="s">
        <v>37</v>
      </c>
      <c r="O162" s="88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6" t="s">
        <v>139</v>
      </c>
      <c r="AT162" s="226" t="s">
        <v>141</v>
      </c>
      <c r="AU162" s="226" t="s">
        <v>82</v>
      </c>
      <c r="AY162" s="14" t="s">
        <v>140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4" t="s">
        <v>80</v>
      </c>
      <c r="BK162" s="227">
        <f>ROUND(I162*H162,2)</f>
        <v>0</v>
      </c>
      <c r="BL162" s="14" t="s">
        <v>139</v>
      </c>
      <c r="BM162" s="226" t="s">
        <v>309</v>
      </c>
    </row>
    <row r="163" s="2" customFormat="1" ht="16.5" customHeight="1">
      <c r="A163" s="35"/>
      <c r="B163" s="36"/>
      <c r="C163" s="214" t="s">
        <v>310</v>
      </c>
      <c r="D163" s="214" t="s">
        <v>141</v>
      </c>
      <c r="E163" s="215" t="s">
        <v>1966</v>
      </c>
      <c r="F163" s="216" t="s">
        <v>1537</v>
      </c>
      <c r="G163" s="217" t="s">
        <v>1112</v>
      </c>
      <c r="H163" s="218">
        <v>1</v>
      </c>
      <c r="I163" s="219"/>
      <c r="J163" s="220">
        <f>ROUND(I163*H163,2)</f>
        <v>0</v>
      </c>
      <c r="K163" s="221"/>
      <c r="L163" s="41"/>
      <c r="M163" s="222" t="s">
        <v>1</v>
      </c>
      <c r="N163" s="223" t="s">
        <v>37</v>
      </c>
      <c r="O163" s="88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6" t="s">
        <v>139</v>
      </c>
      <c r="AT163" s="226" t="s">
        <v>141</v>
      </c>
      <c r="AU163" s="226" t="s">
        <v>82</v>
      </c>
      <c r="AY163" s="14" t="s">
        <v>140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4" t="s">
        <v>80</v>
      </c>
      <c r="BK163" s="227">
        <f>ROUND(I163*H163,2)</f>
        <v>0</v>
      </c>
      <c r="BL163" s="14" t="s">
        <v>139</v>
      </c>
      <c r="BM163" s="226" t="s">
        <v>313</v>
      </c>
    </row>
    <row r="164" s="2" customFormat="1" ht="16.5" customHeight="1">
      <c r="A164" s="35"/>
      <c r="B164" s="36"/>
      <c r="C164" s="214" t="s">
        <v>95</v>
      </c>
      <c r="D164" s="214" t="s">
        <v>141</v>
      </c>
      <c r="E164" s="215" t="s">
        <v>1967</v>
      </c>
      <c r="F164" s="216" t="s">
        <v>1539</v>
      </c>
      <c r="G164" s="217" t="s">
        <v>1112</v>
      </c>
      <c r="H164" s="218">
        <v>1</v>
      </c>
      <c r="I164" s="219"/>
      <c r="J164" s="220">
        <f>ROUND(I164*H164,2)</f>
        <v>0</v>
      </c>
      <c r="K164" s="221"/>
      <c r="L164" s="41"/>
      <c r="M164" s="222" t="s">
        <v>1</v>
      </c>
      <c r="N164" s="223" t="s">
        <v>37</v>
      </c>
      <c r="O164" s="88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6" t="s">
        <v>139</v>
      </c>
      <c r="AT164" s="226" t="s">
        <v>141</v>
      </c>
      <c r="AU164" s="226" t="s">
        <v>82</v>
      </c>
      <c r="AY164" s="14" t="s">
        <v>140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4" t="s">
        <v>80</v>
      </c>
      <c r="BK164" s="227">
        <f>ROUND(I164*H164,2)</f>
        <v>0</v>
      </c>
      <c r="BL164" s="14" t="s">
        <v>139</v>
      </c>
      <c r="BM164" s="226" t="s">
        <v>107</v>
      </c>
    </row>
    <row r="165" s="2" customFormat="1" ht="21.75" customHeight="1">
      <c r="A165" s="35"/>
      <c r="B165" s="36"/>
      <c r="C165" s="214" t="s">
        <v>316</v>
      </c>
      <c r="D165" s="214" t="s">
        <v>141</v>
      </c>
      <c r="E165" s="215" t="s">
        <v>1968</v>
      </c>
      <c r="F165" s="216" t="s">
        <v>1541</v>
      </c>
      <c r="G165" s="217" t="s">
        <v>1112</v>
      </c>
      <c r="H165" s="218">
        <v>1</v>
      </c>
      <c r="I165" s="219"/>
      <c r="J165" s="220">
        <f>ROUND(I165*H165,2)</f>
        <v>0</v>
      </c>
      <c r="K165" s="221"/>
      <c r="L165" s="41"/>
      <c r="M165" s="230" t="s">
        <v>1</v>
      </c>
      <c r="N165" s="231" t="s">
        <v>37</v>
      </c>
      <c r="O165" s="232"/>
      <c r="P165" s="233">
        <f>O165*H165</f>
        <v>0</v>
      </c>
      <c r="Q165" s="233">
        <v>0</v>
      </c>
      <c r="R165" s="233">
        <f>Q165*H165</f>
        <v>0</v>
      </c>
      <c r="S165" s="233">
        <v>0</v>
      </c>
      <c r="T165" s="23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6" t="s">
        <v>139</v>
      </c>
      <c r="AT165" s="226" t="s">
        <v>141</v>
      </c>
      <c r="AU165" s="226" t="s">
        <v>82</v>
      </c>
      <c r="AY165" s="14" t="s">
        <v>140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4" t="s">
        <v>80</v>
      </c>
      <c r="BK165" s="227">
        <f>ROUND(I165*H165,2)</f>
        <v>0</v>
      </c>
      <c r="BL165" s="14" t="s">
        <v>139</v>
      </c>
      <c r="BM165" s="226" t="s">
        <v>319</v>
      </c>
    </row>
    <row r="166" s="2" customFormat="1" ht="6.96" customHeight="1">
      <c r="A166" s="35"/>
      <c r="B166" s="63"/>
      <c r="C166" s="64"/>
      <c r="D166" s="64"/>
      <c r="E166" s="64"/>
      <c r="F166" s="64"/>
      <c r="G166" s="64"/>
      <c r="H166" s="64"/>
      <c r="I166" s="64"/>
      <c r="J166" s="64"/>
      <c r="K166" s="64"/>
      <c r="L166" s="41"/>
      <c r="M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</row>
  </sheetData>
  <sheetProtection sheet="1" autoFilter="0" formatColumns="0" formatRows="0" objects="1" scenarios="1" spinCount="100000" saltValue="A5YFHb7r/jfB653LewqLoxfEKIvVVnorOYCCQSn227jDqT32nreP4x1bZQRkw58n82lzXM1+nnv75pxshlqUSw==" hashValue="W8MhKIh5f/RHcmRugWPscxVR3c1Ng85ptFgXPHA0VwowCtfhykxd4bk+Ps/rTlENDqTSo0jeNAKDQtwmBd4ixg==" algorithmName="SHA-512" password="CC35"/>
  <autoFilter ref="C119:K165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81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82</v>
      </c>
    </row>
    <row r="4" s="1" customFormat="1" ht="24.96" customHeight="1">
      <c r="B4" s="17"/>
      <c r="D4" s="135" t="s">
        <v>113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1.ZŠ kuchyň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114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115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30. 4. 2025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30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31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32</v>
      </c>
      <c r="E30" s="35"/>
      <c r="F30" s="35"/>
      <c r="G30" s="35"/>
      <c r="H30" s="35"/>
      <c r="I30" s="35"/>
      <c r="J30" s="148">
        <f>ROUND(J119,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34</v>
      </c>
      <c r="G32" s="35"/>
      <c r="H32" s="35"/>
      <c r="I32" s="149" t="s">
        <v>33</v>
      </c>
      <c r="J32" s="149" t="s">
        <v>35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36</v>
      </c>
      <c r="E33" s="137" t="s">
        <v>37</v>
      </c>
      <c r="F33" s="151">
        <f>ROUND((SUM(BE119:BE125)),  2)</f>
        <v>0</v>
      </c>
      <c r="G33" s="35"/>
      <c r="H33" s="35"/>
      <c r="I33" s="152">
        <v>0.20999999999999999</v>
      </c>
      <c r="J33" s="151">
        <f>ROUND(((SUM(BE119:BE125))*I33),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38</v>
      </c>
      <c r="F34" s="151">
        <f>ROUND((SUM(BF119:BF125)),  2)</f>
        <v>0</v>
      </c>
      <c r="G34" s="35"/>
      <c r="H34" s="35"/>
      <c r="I34" s="152">
        <v>0.12</v>
      </c>
      <c r="J34" s="151">
        <f>ROUND(((SUM(BF119:BF125))*I34),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39</v>
      </c>
      <c r="F35" s="151">
        <f>ROUND((SUM(BG119:BG125)),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40</v>
      </c>
      <c r="F36" s="151">
        <f>ROUND((SUM(BH119:BH125)),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41</v>
      </c>
      <c r="F37" s="151">
        <f>ROUND((SUM(BI119:BI125)),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42</v>
      </c>
      <c r="E39" s="155"/>
      <c r="F39" s="155"/>
      <c r="G39" s="156" t="s">
        <v>43</v>
      </c>
      <c r="H39" s="157" t="s">
        <v>44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45</v>
      </c>
      <c r="E50" s="161"/>
      <c r="F50" s="161"/>
      <c r="G50" s="160" t="s">
        <v>46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47</v>
      </c>
      <c r="E61" s="163"/>
      <c r="F61" s="164" t="s">
        <v>48</v>
      </c>
      <c r="G61" s="162" t="s">
        <v>47</v>
      </c>
      <c r="H61" s="163"/>
      <c r="I61" s="163"/>
      <c r="J61" s="165" t="s">
        <v>48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49</v>
      </c>
      <c r="E65" s="166"/>
      <c r="F65" s="166"/>
      <c r="G65" s="160" t="s">
        <v>50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47</v>
      </c>
      <c r="E76" s="163"/>
      <c r="F76" s="164" t="s">
        <v>48</v>
      </c>
      <c r="G76" s="162" t="s">
        <v>47</v>
      </c>
      <c r="H76" s="163"/>
      <c r="I76" s="163"/>
      <c r="J76" s="165" t="s">
        <v>48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1.ZŠ kuchyň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114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00 - Vedlejší náklady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30. 4. 2025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117</v>
      </c>
      <c r="D94" s="173"/>
      <c r="E94" s="173"/>
      <c r="F94" s="173"/>
      <c r="G94" s="173"/>
      <c r="H94" s="173"/>
      <c r="I94" s="173"/>
      <c r="J94" s="174" t="s">
        <v>118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119</v>
      </c>
      <c r="D96" s="37"/>
      <c r="E96" s="37"/>
      <c r="F96" s="37"/>
      <c r="G96" s="37"/>
      <c r="H96" s="37"/>
      <c r="I96" s="37"/>
      <c r="J96" s="107">
        <f>J119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120</v>
      </c>
    </row>
    <row r="97" s="9" customFormat="1" ht="24.96" customHeight="1">
      <c r="A97" s="9"/>
      <c r="B97" s="176"/>
      <c r="C97" s="177"/>
      <c r="D97" s="178" t="s">
        <v>121</v>
      </c>
      <c r="E97" s="179"/>
      <c r="F97" s="179"/>
      <c r="G97" s="179"/>
      <c r="H97" s="179"/>
      <c r="I97" s="179"/>
      <c r="J97" s="180">
        <f>J120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6"/>
      <c r="C98" s="177"/>
      <c r="D98" s="178" t="s">
        <v>122</v>
      </c>
      <c r="E98" s="179"/>
      <c r="F98" s="179"/>
      <c r="G98" s="179"/>
      <c r="H98" s="179"/>
      <c r="I98" s="179"/>
      <c r="J98" s="180">
        <f>J123</f>
        <v>0</v>
      </c>
      <c r="K98" s="177"/>
      <c r="L98" s="18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82"/>
      <c r="C99" s="183"/>
      <c r="D99" s="184" t="s">
        <v>123</v>
      </c>
      <c r="E99" s="185"/>
      <c r="F99" s="185"/>
      <c r="G99" s="185"/>
      <c r="H99" s="185"/>
      <c r="I99" s="185"/>
      <c r="J99" s="186">
        <f>J124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="2" customFormat="1" ht="6.96" customHeight="1">
      <c r="A101" s="35"/>
      <c r="B101" s="63"/>
      <c r="C101" s="64"/>
      <c r="D101" s="64"/>
      <c r="E101" s="64"/>
      <c r="F101" s="64"/>
      <c r="G101" s="64"/>
      <c r="H101" s="64"/>
      <c r="I101" s="64"/>
      <c r="J101" s="64"/>
      <c r="K101" s="64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="2" customFormat="1" ht="6.96" customHeight="1">
      <c r="A105" s="35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24.96" customHeight="1">
      <c r="A106" s="35"/>
      <c r="B106" s="36"/>
      <c r="C106" s="20" t="s">
        <v>124</v>
      </c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2" customHeight="1">
      <c r="A108" s="35"/>
      <c r="B108" s="36"/>
      <c r="C108" s="29" t="s">
        <v>16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6.5" customHeight="1">
      <c r="A109" s="35"/>
      <c r="B109" s="36"/>
      <c r="C109" s="37"/>
      <c r="D109" s="37"/>
      <c r="E109" s="171" t="str">
        <f>E7</f>
        <v>1.ZŠ kuchyň</v>
      </c>
      <c r="F109" s="29"/>
      <c r="G109" s="29"/>
      <c r="H109" s="29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114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73" t="str">
        <f>E9</f>
        <v>00 - Vedlejší náklady</v>
      </c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20</v>
      </c>
      <c r="D113" s="37"/>
      <c r="E113" s="37"/>
      <c r="F113" s="24" t="str">
        <f>F12</f>
        <v xml:space="preserve"> </v>
      </c>
      <c r="G113" s="37"/>
      <c r="H113" s="37"/>
      <c r="I113" s="29" t="s">
        <v>22</v>
      </c>
      <c r="J113" s="76" t="str">
        <f>IF(J12="","",J12)</f>
        <v>30. 4. 2025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24</v>
      </c>
      <c r="D115" s="37"/>
      <c r="E115" s="37"/>
      <c r="F115" s="24" t="str">
        <f>E15</f>
        <v xml:space="preserve"> </v>
      </c>
      <c r="G115" s="37"/>
      <c r="H115" s="37"/>
      <c r="I115" s="29" t="s">
        <v>29</v>
      </c>
      <c r="J115" s="33" t="str">
        <f>E21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27</v>
      </c>
      <c r="D116" s="37"/>
      <c r="E116" s="37"/>
      <c r="F116" s="24" t="str">
        <f>IF(E18="","",E18)</f>
        <v>Vyplň údaj</v>
      </c>
      <c r="G116" s="37"/>
      <c r="H116" s="37"/>
      <c r="I116" s="29" t="s">
        <v>30</v>
      </c>
      <c r="J116" s="33" t="str">
        <f>E24</f>
        <v xml:space="preserve"> 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0.32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1" customFormat="1" ht="29.28" customHeight="1">
      <c r="A118" s="188"/>
      <c r="B118" s="189"/>
      <c r="C118" s="190" t="s">
        <v>125</v>
      </c>
      <c r="D118" s="191" t="s">
        <v>57</v>
      </c>
      <c r="E118" s="191" t="s">
        <v>53</v>
      </c>
      <c r="F118" s="191" t="s">
        <v>54</v>
      </c>
      <c r="G118" s="191" t="s">
        <v>126</v>
      </c>
      <c r="H118" s="191" t="s">
        <v>127</v>
      </c>
      <c r="I118" s="191" t="s">
        <v>128</v>
      </c>
      <c r="J118" s="192" t="s">
        <v>118</v>
      </c>
      <c r="K118" s="193" t="s">
        <v>129</v>
      </c>
      <c r="L118" s="194"/>
      <c r="M118" s="97" t="s">
        <v>1</v>
      </c>
      <c r="N118" s="98" t="s">
        <v>36</v>
      </c>
      <c r="O118" s="98" t="s">
        <v>130</v>
      </c>
      <c r="P118" s="98" t="s">
        <v>131</v>
      </c>
      <c r="Q118" s="98" t="s">
        <v>132</v>
      </c>
      <c r="R118" s="98" t="s">
        <v>133</v>
      </c>
      <c r="S118" s="98" t="s">
        <v>134</v>
      </c>
      <c r="T118" s="99" t="s">
        <v>135</v>
      </c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</row>
    <row r="119" s="2" customFormat="1" ht="22.8" customHeight="1">
      <c r="A119" s="35"/>
      <c r="B119" s="36"/>
      <c r="C119" s="104" t="s">
        <v>136</v>
      </c>
      <c r="D119" s="37"/>
      <c r="E119" s="37"/>
      <c r="F119" s="37"/>
      <c r="G119" s="37"/>
      <c r="H119" s="37"/>
      <c r="I119" s="37"/>
      <c r="J119" s="195">
        <f>BK119</f>
        <v>0</v>
      </c>
      <c r="K119" s="37"/>
      <c r="L119" s="41"/>
      <c r="M119" s="100"/>
      <c r="N119" s="196"/>
      <c r="O119" s="101"/>
      <c r="P119" s="197">
        <f>P120+P123</f>
        <v>0</v>
      </c>
      <c r="Q119" s="101"/>
      <c r="R119" s="197">
        <f>R120+R123</f>
        <v>0</v>
      </c>
      <c r="S119" s="101"/>
      <c r="T119" s="198">
        <f>T120+T123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4" t="s">
        <v>71</v>
      </c>
      <c r="AU119" s="14" t="s">
        <v>120</v>
      </c>
      <c r="BK119" s="199">
        <f>BK120+BK123</f>
        <v>0</v>
      </c>
    </row>
    <row r="120" s="12" customFormat="1" ht="25.92" customHeight="1">
      <c r="A120" s="12"/>
      <c r="B120" s="200"/>
      <c r="C120" s="201"/>
      <c r="D120" s="202" t="s">
        <v>71</v>
      </c>
      <c r="E120" s="203" t="s">
        <v>137</v>
      </c>
      <c r="F120" s="203" t="s">
        <v>138</v>
      </c>
      <c r="G120" s="201"/>
      <c r="H120" s="201"/>
      <c r="I120" s="204"/>
      <c r="J120" s="205">
        <f>BK120</f>
        <v>0</v>
      </c>
      <c r="K120" s="201"/>
      <c r="L120" s="206"/>
      <c r="M120" s="207"/>
      <c r="N120" s="208"/>
      <c r="O120" s="208"/>
      <c r="P120" s="209">
        <f>SUM(P121:P122)</f>
        <v>0</v>
      </c>
      <c r="Q120" s="208"/>
      <c r="R120" s="209">
        <f>SUM(R121:R122)</f>
        <v>0</v>
      </c>
      <c r="S120" s="208"/>
      <c r="T120" s="210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139</v>
      </c>
      <c r="AT120" s="212" t="s">
        <v>71</v>
      </c>
      <c r="AU120" s="212" t="s">
        <v>72</v>
      </c>
      <c r="AY120" s="211" t="s">
        <v>140</v>
      </c>
      <c r="BK120" s="213">
        <f>SUM(BK121:BK122)</f>
        <v>0</v>
      </c>
    </row>
    <row r="121" s="2" customFormat="1" ht="16.5" customHeight="1">
      <c r="A121" s="35"/>
      <c r="B121" s="36"/>
      <c r="C121" s="214" t="s">
        <v>80</v>
      </c>
      <c r="D121" s="214" t="s">
        <v>141</v>
      </c>
      <c r="E121" s="215" t="s">
        <v>142</v>
      </c>
      <c r="F121" s="216" t="s">
        <v>143</v>
      </c>
      <c r="G121" s="217" t="s">
        <v>144</v>
      </c>
      <c r="H121" s="218">
        <v>1</v>
      </c>
      <c r="I121" s="219"/>
      <c r="J121" s="220">
        <f>ROUND(I121*H121,2)</f>
        <v>0</v>
      </c>
      <c r="K121" s="221"/>
      <c r="L121" s="41"/>
      <c r="M121" s="222" t="s">
        <v>1</v>
      </c>
      <c r="N121" s="223" t="s">
        <v>37</v>
      </c>
      <c r="O121" s="88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6" t="s">
        <v>145</v>
      </c>
      <c r="AT121" s="226" t="s">
        <v>141</v>
      </c>
      <c r="AU121" s="226" t="s">
        <v>80</v>
      </c>
      <c r="AY121" s="14" t="s">
        <v>140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14" t="s">
        <v>80</v>
      </c>
      <c r="BK121" s="227">
        <f>ROUND(I121*H121,2)</f>
        <v>0</v>
      </c>
      <c r="BL121" s="14" t="s">
        <v>145</v>
      </c>
      <c r="BM121" s="226" t="s">
        <v>82</v>
      </c>
    </row>
    <row r="122" s="2" customFormat="1" ht="16.5" customHeight="1">
      <c r="A122" s="35"/>
      <c r="B122" s="36"/>
      <c r="C122" s="214" t="s">
        <v>82</v>
      </c>
      <c r="D122" s="214" t="s">
        <v>141</v>
      </c>
      <c r="E122" s="215" t="s">
        <v>146</v>
      </c>
      <c r="F122" s="216" t="s">
        <v>147</v>
      </c>
      <c r="G122" s="217" t="s">
        <v>148</v>
      </c>
      <c r="H122" s="218">
        <v>1</v>
      </c>
      <c r="I122" s="219"/>
      <c r="J122" s="220">
        <f>ROUND(I122*H122,2)</f>
        <v>0</v>
      </c>
      <c r="K122" s="221"/>
      <c r="L122" s="41"/>
      <c r="M122" s="222" t="s">
        <v>1</v>
      </c>
      <c r="N122" s="223" t="s">
        <v>37</v>
      </c>
      <c r="O122" s="88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6" t="s">
        <v>145</v>
      </c>
      <c r="AT122" s="226" t="s">
        <v>141</v>
      </c>
      <c r="AU122" s="226" t="s">
        <v>80</v>
      </c>
      <c r="AY122" s="14" t="s">
        <v>140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14" t="s">
        <v>80</v>
      </c>
      <c r="BK122" s="227">
        <f>ROUND(I122*H122,2)</f>
        <v>0</v>
      </c>
      <c r="BL122" s="14" t="s">
        <v>145</v>
      </c>
      <c r="BM122" s="226" t="s">
        <v>139</v>
      </c>
    </row>
    <row r="123" s="12" customFormat="1" ht="25.92" customHeight="1">
      <c r="A123" s="12"/>
      <c r="B123" s="200"/>
      <c r="C123" s="201"/>
      <c r="D123" s="202" t="s">
        <v>71</v>
      </c>
      <c r="E123" s="203" t="s">
        <v>149</v>
      </c>
      <c r="F123" s="203" t="s">
        <v>150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</f>
        <v>0</v>
      </c>
      <c r="Q123" s="208"/>
      <c r="R123" s="209">
        <f>R124</f>
        <v>0</v>
      </c>
      <c r="S123" s="208"/>
      <c r="T123" s="210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151</v>
      </c>
      <c r="AT123" s="212" t="s">
        <v>71</v>
      </c>
      <c r="AU123" s="212" t="s">
        <v>72</v>
      </c>
      <c r="AY123" s="211" t="s">
        <v>140</v>
      </c>
      <c r="BK123" s="213">
        <f>BK124</f>
        <v>0</v>
      </c>
    </row>
    <row r="124" s="12" customFormat="1" ht="22.8" customHeight="1">
      <c r="A124" s="12"/>
      <c r="B124" s="200"/>
      <c r="C124" s="201"/>
      <c r="D124" s="202" t="s">
        <v>71</v>
      </c>
      <c r="E124" s="228" t="s">
        <v>152</v>
      </c>
      <c r="F124" s="228" t="s">
        <v>153</v>
      </c>
      <c r="G124" s="201"/>
      <c r="H124" s="201"/>
      <c r="I124" s="204"/>
      <c r="J124" s="229">
        <f>BK124</f>
        <v>0</v>
      </c>
      <c r="K124" s="201"/>
      <c r="L124" s="206"/>
      <c r="M124" s="207"/>
      <c r="N124" s="208"/>
      <c r="O124" s="208"/>
      <c r="P124" s="209">
        <f>P125</f>
        <v>0</v>
      </c>
      <c r="Q124" s="208"/>
      <c r="R124" s="209">
        <f>R125</f>
        <v>0</v>
      </c>
      <c r="S124" s="208"/>
      <c r="T124" s="210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151</v>
      </c>
      <c r="AT124" s="212" t="s">
        <v>71</v>
      </c>
      <c r="AU124" s="212" t="s">
        <v>80</v>
      </c>
      <c r="AY124" s="211" t="s">
        <v>140</v>
      </c>
      <c r="BK124" s="213">
        <f>BK125</f>
        <v>0</v>
      </c>
    </row>
    <row r="125" s="2" customFormat="1" ht="16.5" customHeight="1">
      <c r="A125" s="35"/>
      <c r="B125" s="36"/>
      <c r="C125" s="214" t="s">
        <v>154</v>
      </c>
      <c r="D125" s="214" t="s">
        <v>141</v>
      </c>
      <c r="E125" s="215" t="s">
        <v>155</v>
      </c>
      <c r="F125" s="216" t="s">
        <v>153</v>
      </c>
      <c r="G125" s="217" t="s">
        <v>148</v>
      </c>
      <c r="H125" s="218">
        <v>1</v>
      </c>
      <c r="I125" s="219"/>
      <c r="J125" s="220">
        <f>ROUND(I125*H125,2)</f>
        <v>0</v>
      </c>
      <c r="K125" s="221"/>
      <c r="L125" s="41"/>
      <c r="M125" s="230" t="s">
        <v>1</v>
      </c>
      <c r="N125" s="231" t="s">
        <v>37</v>
      </c>
      <c r="O125" s="232"/>
      <c r="P125" s="233">
        <f>O125*H125</f>
        <v>0</v>
      </c>
      <c r="Q125" s="233">
        <v>0</v>
      </c>
      <c r="R125" s="233">
        <f>Q125*H125</f>
        <v>0</v>
      </c>
      <c r="S125" s="233">
        <v>0</v>
      </c>
      <c r="T125" s="234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6" t="s">
        <v>139</v>
      </c>
      <c r="AT125" s="226" t="s">
        <v>141</v>
      </c>
      <c r="AU125" s="226" t="s">
        <v>82</v>
      </c>
      <c r="AY125" s="14" t="s">
        <v>140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14" t="s">
        <v>80</v>
      </c>
      <c r="BK125" s="227">
        <f>ROUND(I125*H125,2)</f>
        <v>0</v>
      </c>
      <c r="BL125" s="14" t="s">
        <v>139</v>
      </c>
      <c r="BM125" s="226" t="s">
        <v>156</v>
      </c>
    </row>
    <row r="126" s="2" customFormat="1" ht="6.96" customHeight="1">
      <c r="A126" s="35"/>
      <c r="B126" s="63"/>
      <c r="C126" s="64"/>
      <c r="D126" s="64"/>
      <c r="E126" s="64"/>
      <c r="F126" s="64"/>
      <c r="G126" s="64"/>
      <c r="H126" s="64"/>
      <c r="I126" s="64"/>
      <c r="J126" s="64"/>
      <c r="K126" s="64"/>
      <c r="L126" s="41"/>
      <c r="M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</sheetData>
  <sheetProtection sheet="1" autoFilter="0" formatColumns="0" formatRows="0" objects="1" scenarios="1" spinCount="100000" saltValue="kzRdKa6zCeR8qh7FIdD94LjN+xf5JBHT1yZHUlF1b93qLIQM9Q4+0fE4qLnMe/uwR5uHGicaeS9qvbM/uDVEBA==" hashValue="3AcE5sMVcIfjLm2/SJOdm39IbNP/WIAkAhlKtVrgiIlx2C+qu3LPZwUlroVfLrXcwLPXrnjkQfdaUmRAq39fEQ==" algorithmName="SHA-512" password="CC35"/>
  <autoFilter ref="C118:K125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85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82</v>
      </c>
    </row>
    <row r="4" s="1" customFormat="1" ht="24.96" customHeight="1">
      <c r="B4" s="17"/>
      <c r="D4" s="135" t="s">
        <v>113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1.ZŠ kuchyň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114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157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30. 4. 2025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30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31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32</v>
      </c>
      <c r="E30" s="35"/>
      <c r="F30" s="35"/>
      <c r="G30" s="35"/>
      <c r="H30" s="35"/>
      <c r="I30" s="35"/>
      <c r="J30" s="148">
        <f>ROUND(J137,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34</v>
      </c>
      <c r="G32" s="35"/>
      <c r="H32" s="35"/>
      <c r="I32" s="149" t="s">
        <v>33</v>
      </c>
      <c r="J32" s="149" t="s">
        <v>35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36</v>
      </c>
      <c r="E33" s="137" t="s">
        <v>37</v>
      </c>
      <c r="F33" s="151">
        <f>ROUND((SUM(BE137:BE321)),  2)</f>
        <v>0</v>
      </c>
      <c r="G33" s="35"/>
      <c r="H33" s="35"/>
      <c r="I33" s="152">
        <v>0.20999999999999999</v>
      </c>
      <c r="J33" s="151">
        <f>ROUND(((SUM(BE137:BE321))*I33),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38</v>
      </c>
      <c r="F34" s="151">
        <f>ROUND((SUM(BF137:BF321)),  2)</f>
        <v>0</v>
      </c>
      <c r="G34" s="35"/>
      <c r="H34" s="35"/>
      <c r="I34" s="152">
        <v>0.12</v>
      </c>
      <c r="J34" s="151">
        <f>ROUND(((SUM(BF137:BF321))*I34),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39</v>
      </c>
      <c r="F35" s="151">
        <f>ROUND((SUM(BG137:BG321)),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40</v>
      </c>
      <c r="F36" s="151">
        <f>ROUND((SUM(BH137:BH321)),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41</v>
      </c>
      <c r="F37" s="151">
        <f>ROUND((SUM(BI137:BI321)),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42</v>
      </c>
      <c r="E39" s="155"/>
      <c r="F39" s="155"/>
      <c r="G39" s="156" t="s">
        <v>43</v>
      </c>
      <c r="H39" s="157" t="s">
        <v>44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45</v>
      </c>
      <c r="E50" s="161"/>
      <c r="F50" s="161"/>
      <c r="G50" s="160" t="s">
        <v>46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47</v>
      </c>
      <c r="E61" s="163"/>
      <c r="F61" s="164" t="s">
        <v>48</v>
      </c>
      <c r="G61" s="162" t="s">
        <v>47</v>
      </c>
      <c r="H61" s="163"/>
      <c r="I61" s="163"/>
      <c r="J61" s="165" t="s">
        <v>48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49</v>
      </c>
      <c r="E65" s="166"/>
      <c r="F65" s="166"/>
      <c r="G65" s="160" t="s">
        <v>50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47</v>
      </c>
      <c r="E76" s="163"/>
      <c r="F76" s="164" t="s">
        <v>48</v>
      </c>
      <c r="G76" s="162" t="s">
        <v>47</v>
      </c>
      <c r="H76" s="163"/>
      <c r="I76" s="163"/>
      <c r="J76" s="165" t="s">
        <v>48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1.ZŠ kuchyň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114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10 - 1PP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30. 4. 2025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117</v>
      </c>
      <c r="D94" s="173"/>
      <c r="E94" s="173"/>
      <c r="F94" s="173"/>
      <c r="G94" s="173"/>
      <c r="H94" s="173"/>
      <c r="I94" s="173"/>
      <c r="J94" s="174" t="s">
        <v>118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119</v>
      </c>
      <c r="D96" s="37"/>
      <c r="E96" s="37"/>
      <c r="F96" s="37"/>
      <c r="G96" s="37"/>
      <c r="H96" s="37"/>
      <c r="I96" s="37"/>
      <c r="J96" s="107">
        <f>J137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120</v>
      </c>
    </row>
    <row r="97" s="9" customFormat="1" ht="24.96" customHeight="1">
      <c r="A97" s="9"/>
      <c r="B97" s="176"/>
      <c r="C97" s="177"/>
      <c r="D97" s="178" t="s">
        <v>158</v>
      </c>
      <c r="E97" s="179"/>
      <c r="F97" s="179"/>
      <c r="G97" s="179"/>
      <c r="H97" s="179"/>
      <c r="I97" s="179"/>
      <c r="J97" s="180">
        <f>J138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159</v>
      </c>
      <c r="E98" s="185"/>
      <c r="F98" s="185"/>
      <c r="G98" s="185"/>
      <c r="H98" s="185"/>
      <c r="I98" s="185"/>
      <c r="J98" s="186">
        <f>J139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160</v>
      </c>
      <c r="E99" s="185"/>
      <c r="F99" s="185"/>
      <c r="G99" s="185"/>
      <c r="H99" s="185"/>
      <c r="I99" s="185"/>
      <c r="J99" s="186">
        <f>J149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161</v>
      </c>
      <c r="E100" s="185"/>
      <c r="F100" s="185"/>
      <c r="G100" s="185"/>
      <c r="H100" s="185"/>
      <c r="I100" s="185"/>
      <c r="J100" s="186">
        <f>J161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162</v>
      </c>
      <c r="E101" s="185"/>
      <c r="F101" s="185"/>
      <c r="G101" s="185"/>
      <c r="H101" s="185"/>
      <c r="I101" s="185"/>
      <c r="J101" s="186">
        <f>J174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163</v>
      </c>
      <c r="E102" s="185"/>
      <c r="F102" s="185"/>
      <c r="G102" s="185"/>
      <c r="H102" s="185"/>
      <c r="I102" s="185"/>
      <c r="J102" s="186">
        <f>J176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164</v>
      </c>
      <c r="E103" s="185"/>
      <c r="F103" s="185"/>
      <c r="G103" s="185"/>
      <c r="H103" s="185"/>
      <c r="I103" s="185"/>
      <c r="J103" s="186">
        <f>J197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2"/>
      <c r="C104" s="183"/>
      <c r="D104" s="184" t="s">
        <v>165</v>
      </c>
      <c r="E104" s="185"/>
      <c r="F104" s="185"/>
      <c r="G104" s="185"/>
      <c r="H104" s="185"/>
      <c r="I104" s="185"/>
      <c r="J104" s="186">
        <f>J200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2"/>
      <c r="C105" s="183"/>
      <c r="D105" s="184" t="s">
        <v>166</v>
      </c>
      <c r="E105" s="185"/>
      <c r="F105" s="185"/>
      <c r="G105" s="185"/>
      <c r="H105" s="185"/>
      <c r="I105" s="185"/>
      <c r="J105" s="186">
        <f>J223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2"/>
      <c r="C106" s="183"/>
      <c r="D106" s="184" t="s">
        <v>167</v>
      </c>
      <c r="E106" s="185"/>
      <c r="F106" s="185"/>
      <c r="G106" s="185"/>
      <c r="H106" s="185"/>
      <c r="I106" s="185"/>
      <c r="J106" s="186">
        <f>J228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6"/>
      <c r="C107" s="177"/>
      <c r="D107" s="178" t="s">
        <v>168</v>
      </c>
      <c r="E107" s="179"/>
      <c r="F107" s="179"/>
      <c r="G107" s="179"/>
      <c r="H107" s="179"/>
      <c r="I107" s="179"/>
      <c r="J107" s="180">
        <f>J230</f>
        <v>0</v>
      </c>
      <c r="K107" s="177"/>
      <c r="L107" s="181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2"/>
      <c r="C108" s="183"/>
      <c r="D108" s="184" t="s">
        <v>169</v>
      </c>
      <c r="E108" s="185"/>
      <c r="F108" s="185"/>
      <c r="G108" s="185"/>
      <c r="H108" s="185"/>
      <c r="I108" s="185"/>
      <c r="J108" s="186">
        <f>J231</f>
        <v>0</v>
      </c>
      <c r="K108" s="183"/>
      <c r="L108" s="18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2"/>
      <c r="C109" s="183"/>
      <c r="D109" s="184" t="s">
        <v>170</v>
      </c>
      <c r="E109" s="185"/>
      <c r="F109" s="185"/>
      <c r="G109" s="185"/>
      <c r="H109" s="185"/>
      <c r="I109" s="185"/>
      <c r="J109" s="186">
        <f>J243</f>
        <v>0</v>
      </c>
      <c r="K109" s="183"/>
      <c r="L109" s="18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2"/>
      <c r="C110" s="183"/>
      <c r="D110" s="184" t="s">
        <v>171</v>
      </c>
      <c r="E110" s="185"/>
      <c r="F110" s="185"/>
      <c r="G110" s="185"/>
      <c r="H110" s="185"/>
      <c r="I110" s="185"/>
      <c r="J110" s="186">
        <f>J250</f>
        <v>0</v>
      </c>
      <c r="K110" s="183"/>
      <c r="L110" s="18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2"/>
      <c r="C111" s="183"/>
      <c r="D111" s="184" t="s">
        <v>172</v>
      </c>
      <c r="E111" s="185"/>
      <c r="F111" s="185"/>
      <c r="G111" s="185"/>
      <c r="H111" s="185"/>
      <c r="I111" s="185"/>
      <c r="J111" s="186">
        <f>J252</f>
        <v>0</v>
      </c>
      <c r="K111" s="183"/>
      <c r="L111" s="18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2"/>
      <c r="C112" s="183"/>
      <c r="D112" s="184" t="s">
        <v>173</v>
      </c>
      <c r="E112" s="185"/>
      <c r="F112" s="185"/>
      <c r="G112" s="185"/>
      <c r="H112" s="185"/>
      <c r="I112" s="185"/>
      <c r="J112" s="186">
        <f>J262</f>
        <v>0</v>
      </c>
      <c r="K112" s="183"/>
      <c r="L112" s="18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2"/>
      <c r="C113" s="183"/>
      <c r="D113" s="184" t="s">
        <v>174</v>
      </c>
      <c r="E113" s="185"/>
      <c r="F113" s="185"/>
      <c r="G113" s="185"/>
      <c r="H113" s="185"/>
      <c r="I113" s="185"/>
      <c r="J113" s="186">
        <f>J286</f>
        <v>0</v>
      </c>
      <c r="K113" s="183"/>
      <c r="L113" s="18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2"/>
      <c r="C114" s="183"/>
      <c r="D114" s="184" t="s">
        <v>175</v>
      </c>
      <c r="E114" s="185"/>
      <c r="F114" s="185"/>
      <c r="G114" s="185"/>
      <c r="H114" s="185"/>
      <c r="I114" s="185"/>
      <c r="J114" s="186">
        <f>J289</f>
        <v>0</v>
      </c>
      <c r="K114" s="183"/>
      <c r="L114" s="18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2"/>
      <c r="C115" s="183"/>
      <c r="D115" s="184" t="s">
        <v>176</v>
      </c>
      <c r="E115" s="185"/>
      <c r="F115" s="185"/>
      <c r="G115" s="185"/>
      <c r="H115" s="185"/>
      <c r="I115" s="185"/>
      <c r="J115" s="186">
        <f>J301</f>
        <v>0</v>
      </c>
      <c r="K115" s="183"/>
      <c r="L115" s="187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2"/>
      <c r="C116" s="183"/>
      <c r="D116" s="184" t="s">
        <v>177</v>
      </c>
      <c r="E116" s="185"/>
      <c r="F116" s="185"/>
      <c r="G116" s="185"/>
      <c r="H116" s="185"/>
      <c r="I116" s="185"/>
      <c r="J116" s="186">
        <f>J311</f>
        <v>0</v>
      </c>
      <c r="K116" s="183"/>
      <c r="L116" s="187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2"/>
      <c r="C117" s="183"/>
      <c r="D117" s="184" t="s">
        <v>178</v>
      </c>
      <c r="E117" s="185"/>
      <c r="F117" s="185"/>
      <c r="G117" s="185"/>
      <c r="H117" s="185"/>
      <c r="I117" s="185"/>
      <c r="J117" s="186">
        <f>J319</f>
        <v>0</v>
      </c>
      <c r="K117" s="183"/>
      <c r="L117" s="187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2" customFormat="1" ht="21.84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63"/>
      <c r="C119" s="64"/>
      <c r="D119" s="64"/>
      <c r="E119" s="64"/>
      <c r="F119" s="64"/>
      <c r="G119" s="64"/>
      <c r="H119" s="64"/>
      <c r="I119" s="64"/>
      <c r="J119" s="64"/>
      <c r="K119" s="64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3" s="2" customFormat="1" ht="6.96" customHeight="1">
      <c r="A123" s="35"/>
      <c r="B123" s="65"/>
      <c r="C123" s="66"/>
      <c r="D123" s="66"/>
      <c r="E123" s="66"/>
      <c r="F123" s="66"/>
      <c r="G123" s="66"/>
      <c r="H123" s="66"/>
      <c r="I123" s="66"/>
      <c r="J123" s="66"/>
      <c r="K123" s="66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24.96" customHeight="1">
      <c r="A124" s="35"/>
      <c r="B124" s="36"/>
      <c r="C124" s="20" t="s">
        <v>124</v>
      </c>
      <c r="D124" s="37"/>
      <c r="E124" s="37"/>
      <c r="F124" s="37"/>
      <c r="G124" s="37"/>
      <c r="H124" s="37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2" customHeight="1">
      <c r="A126" s="35"/>
      <c r="B126" s="36"/>
      <c r="C126" s="29" t="s">
        <v>16</v>
      </c>
      <c r="D126" s="37"/>
      <c r="E126" s="37"/>
      <c r="F126" s="37"/>
      <c r="G126" s="37"/>
      <c r="H126" s="37"/>
      <c r="I126" s="37"/>
      <c r="J126" s="37"/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6.5" customHeight="1">
      <c r="A127" s="35"/>
      <c r="B127" s="36"/>
      <c r="C127" s="37"/>
      <c r="D127" s="37"/>
      <c r="E127" s="171" t="str">
        <f>E7</f>
        <v>1.ZŠ kuchyň</v>
      </c>
      <c r="F127" s="29"/>
      <c r="G127" s="29"/>
      <c r="H127" s="29"/>
      <c r="I127" s="37"/>
      <c r="J127" s="37"/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2" customHeight="1">
      <c r="A128" s="35"/>
      <c r="B128" s="36"/>
      <c r="C128" s="29" t="s">
        <v>114</v>
      </c>
      <c r="D128" s="37"/>
      <c r="E128" s="37"/>
      <c r="F128" s="37"/>
      <c r="G128" s="37"/>
      <c r="H128" s="37"/>
      <c r="I128" s="37"/>
      <c r="J128" s="37"/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6.5" customHeight="1">
      <c r="A129" s="35"/>
      <c r="B129" s="36"/>
      <c r="C129" s="37"/>
      <c r="D129" s="37"/>
      <c r="E129" s="73" t="str">
        <f>E9</f>
        <v>10 - 1PP</v>
      </c>
      <c r="F129" s="37"/>
      <c r="G129" s="37"/>
      <c r="H129" s="37"/>
      <c r="I129" s="37"/>
      <c r="J129" s="37"/>
      <c r="K129" s="37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6.96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60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2" customHeight="1">
      <c r="A131" s="35"/>
      <c r="B131" s="36"/>
      <c r="C131" s="29" t="s">
        <v>20</v>
      </c>
      <c r="D131" s="37"/>
      <c r="E131" s="37"/>
      <c r="F131" s="24" t="str">
        <f>F12</f>
        <v xml:space="preserve"> </v>
      </c>
      <c r="G131" s="37"/>
      <c r="H131" s="37"/>
      <c r="I131" s="29" t="s">
        <v>22</v>
      </c>
      <c r="J131" s="76" t="str">
        <f>IF(J12="","",J12)</f>
        <v>30. 4. 2025</v>
      </c>
      <c r="K131" s="37"/>
      <c r="L131" s="60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6.96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60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15.15" customHeight="1">
      <c r="A133" s="35"/>
      <c r="B133" s="36"/>
      <c r="C133" s="29" t="s">
        <v>24</v>
      </c>
      <c r="D133" s="37"/>
      <c r="E133" s="37"/>
      <c r="F133" s="24" t="str">
        <f>E15</f>
        <v xml:space="preserve"> </v>
      </c>
      <c r="G133" s="37"/>
      <c r="H133" s="37"/>
      <c r="I133" s="29" t="s">
        <v>29</v>
      </c>
      <c r="J133" s="33" t="str">
        <f>E21</f>
        <v xml:space="preserve"> </v>
      </c>
      <c r="K133" s="37"/>
      <c r="L133" s="60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15.15" customHeight="1">
      <c r="A134" s="35"/>
      <c r="B134" s="36"/>
      <c r="C134" s="29" t="s">
        <v>27</v>
      </c>
      <c r="D134" s="37"/>
      <c r="E134" s="37"/>
      <c r="F134" s="24" t="str">
        <f>IF(E18="","",E18)</f>
        <v>Vyplň údaj</v>
      </c>
      <c r="G134" s="37"/>
      <c r="H134" s="37"/>
      <c r="I134" s="29" t="s">
        <v>30</v>
      </c>
      <c r="J134" s="33" t="str">
        <f>E24</f>
        <v xml:space="preserve"> </v>
      </c>
      <c r="K134" s="37"/>
      <c r="L134" s="60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10.32" customHeight="1">
      <c r="A135" s="35"/>
      <c r="B135" s="36"/>
      <c r="C135" s="37"/>
      <c r="D135" s="37"/>
      <c r="E135" s="37"/>
      <c r="F135" s="37"/>
      <c r="G135" s="37"/>
      <c r="H135" s="37"/>
      <c r="I135" s="37"/>
      <c r="J135" s="37"/>
      <c r="K135" s="37"/>
      <c r="L135" s="60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11" customFormat="1" ht="29.28" customHeight="1">
      <c r="A136" s="188"/>
      <c r="B136" s="189"/>
      <c r="C136" s="190" t="s">
        <v>125</v>
      </c>
      <c r="D136" s="191" t="s">
        <v>57</v>
      </c>
      <c r="E136" s="191" t="s">
        <v>53</v>
      </c>
      <c r="F136" s="191" t="s">
        <v>54</v>
      </c>
      <c r="G136" s="191" t="s">
        <v>126</v>
      </c>
      <c r="H136" s="191" t="s">
        <v>127</v>
      </c>
      <c r="I136" s="191" t="s">
        <v>128</v>
      </c>
      <c r="J136" s="192" t="s">
        <v>118</v>
      </c>
      <c r="K136" s="193" t="s">
        <v>129</v>
      </c>
      <c r="L136" s="194"/>
      <c r="M136" s="97" t="s">
        <v>1</v>
      </c>
      <c r="N136" s="98" t="s">
        <v>36</v>
      </c>
      <c r="O136" s="98" t="s">
        <v>130</v>
      </c>
      <c r="P136" s="98" t="s">
        <v>131</v>
      </c>
      <c r="Q136" s="98" t="s">
        <v>132</v>
      </c>
      <c r="R136" s="98" t="s">
        <v>133</v>
      </c>
      <c r="S136" s="98" t="s">
        <v>134</v>
      </c>
      <c r="T136" s="99" t="s">
        <v>135</v>
      </c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</row>
    <row r="137" s="2" customFormat="1" ht="22.8" customHeight="1">
      <c r="A137" s="35"/>
      <c r="B137" s="36"/>
      <c r="C137" s="104" t="s">
        <v>136</v>
      </c>
      <c r="D137" s="37"/>
      <c r="E137" s="37"/>
      <c r="F137" s="37"/>
      <c r="G137" s="37"/>
      <c r="H137" s="37"/>
      <c r="I137" s="37"/>
      <c r="J137" s="195">
        <f>BK137</f>
        <v>0</v>
      </c>
      <c r="K137" s="37"/>
      <c r="L137" s="41"/>
      <c r="M137" s="100"/>
      <c r="N137" s="196"/>
      <c r="O137" s="101"/>
      <c r="P137" s="197">
        <f>P138+P230</f>
        <v>0</v>
      </c>
      <c r="Q137" s="101"/>
      <c r="R137" s="197">
        <f>R138+R230</f>
        <v>0</v>
      </c>
      <c r="S137" s="101"/>
      <c r="T137" s="198">
        <f>T138+T230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71</v>
      </c>
      <c r="AU137" s="14" t="s">
        <v>120</v>
      </c>
      <c r="BK137" s="199">
        <f>BK138+BK230</f>
        <v>0</v>
      </c>
    </row>
    <row r="138" s="12" customFormat="1" ht="25.92" customHeight="1">
      <c r="A138" s="12"/>
      <c r="B138" s="200"/>
      <c r="C138" s="201"/>
      <c r="D138" s="202" t="s">
        <v>71</v>
      </c>
      <c r="E138" s="203" t="s">
        <v>179</v>
      </c>
      <c r="F138" s="203" t="s">
        <v>180</v>
      </c>
      <c r="G138" s="201"/>
      <c r="H138" s="201"/>
      <c r="I138" s="204"/>
      <c r="J138" s="205">
        <f>BK138</f>
        <v>0</v>
      </c>
      <c r="K138" s="201"/>
      <c r="L138" s="206"/>
      <c r="M138" s="207"/>
      <c r="N138" s="208"/>
      <c r="O138" s="208"/>
      <c r="P138" s="209">
        <f>P139+P149+P161+P174+P176+P197+P200+P223+P228</f>
        <v>0</v>
      </c>
      <c r="Q138" s="208"/>
      <c r="R138" s="209">
        <f>R139+R149+R161+R174+R176+R197+R200+R223+R228</f>
        <v>0</v>
      </c>
      <c r="S138" s="208"/>
      <c r="T138" s="210">
        <f>T139+T149+T161+T174+T176+T197+T200+T223+T228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1" t="s">
        <v>80</v>
      </c>
      <c r="AT138" s="212" t="s">
        <v>71</v>
      </c>
      <c r="AU138" s="212" t="s">
        <v>72</v>
      </c>
      <c r="AY138" s="211" t="s">
        <v>140</v>
      </c>
      <c r="BK138" s="213">
        <f>BK139+BK149+BK161+BK174+BK176+BK197+BK200+BK223+BK228</f>
        <v>0</v>
      </c>
    </row>
    <row r="139" s="12" customFormat="1" ht="22.8" customHeight="1">
      <c r="A139" s="12"/>
      <c r="B139" s="200"/>
      <c r="C139" s="201"/>
      <c r="D139" s="202" t="s">
        <v>71</v>
      </c>
      <c r="E139" s="228" t="s">
        <v>80</v>
      </c>
      <c r="F139" s="228" t="s">
        <v>181</v>
      </c>
      <c r="G139" s="201"/>
      <c r="H139" s="201"/>
      <c r="I139" s="204"/>
      <c r="J139" s="229">
        <f>BK139</f>
        <v>0</v>
      </c>
      <c r="K139" s="201"/>
      <c r="L139" s="206"/>
      <c r="M139" s="207"/>
      <c r="N139" s="208"/>
      <c r="O139" s="208"/>
      <c r="P139" s="209">
        <f>SUM(P140:P148)</f>
        <v>0</v>
      </c>
      <c r="Q139" s="208"/>
      <c r="R139" s="209">
        <f>SUM(R140:R148)</f>
        <v>0</v>
      </c>
      <c r="S139" s="208"/>
      <c r="T139" s="210">
        <f>SUM(T140:T148)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1" t="s">
        <v>80</v>
      </c>
      <c r="AT139" s="212" t="s">
        <v>71</v>
      </c>
      <c r="AU139" s="212" t="s">
        <v>80</v>
      </c>
      <c r="AY139" s="211" t="s">
        <v>140</v>
      </c>
      <c r="BK139" s="213">
        <f>SUM(BK140:BK148)</f>
        <v>0</v>
      </c>
    </row>
    <row r="140" s="2" customFormat="1" ht="33" customHeight="1">
      <c r="A140" s="35"/>
      <c r="B140" s="36"/>
      <c r="C140" s="214" t="s">
        <v>80</v>
      </c>
      <c r="D140" s="214" t="s">
        <v>141</v>
      </c>
      <c r="E140" s="215" t="s">
        <v>182</v>
      </c>
      <c r="F140" s="216" t="s">
        <v>183</v>
      </c>
      <c r="G140" s="217" t="s">
        <v>184</v>
      </c>
      <c r="H140" s="218">
        <v>30.600000000000001</v>
      </c>
      <c r="I140" s="219"/>
      <c r="J140" s="220">
        <f>ROUND(I140*H140,2)</f>
        <v>0</v>
      </c>
      <c r="K140" s="221"/>
      <c r="L140" s="41"/>
      <c r="M140" s="222" t="s">
        <v>1</v>
      </c>
      <c r="N140" s="223" t="s">
        <v>37</v>
      </c>
      <c r="O140" s="88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6" t="s">
        <v>139</v>
      </c>
      <c r="AT140" s="226" t="s">
        <v>141</v>
      </c>
      <c r="AU140" s="226" t="s">
        <v>82</v>
      </c>
      <c r="AY140" s="14" t="s">
        <v>140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4" t="s">
        <v>80</v>
      </c>
      <c r="BK140" s="227">
        <f>ROUND(I140*H140,2)</f>
        <v>0</v>
      </c>
      <c r="BL140" s="14" t="s">
        <v>139</v>
      </c>
      <c r="BM140" s="226" t="s">
        <v>82</v>
      </c>
    </row>
    <row r="141" s="2" customFormat="1" ht="37.8" customHeight="1">
      <c r="A141" s="35"/>
      <c r="B141" s="36"/>
      <c r="C141" s="214" t="s">
        <v>82</v>
      </c>
      <c r="D141" s="214" t="s">
        <v>141</v>
      </c>
      <c r="E141" s="215" t="s">
        <v>185</v>
      </c>
      <c r="F141" s="216" t="s">
        <v>186</v>
      </c>
      <c r="G141" s="217" t="s">
        <v>184</v>
      </c>
      <c r="H141" s="218">
        <v>30.600000000000001</v>
      </c>
      <c r="I141" s="219"/>
      <c r="J141" s="220">
        <f>ROUND(I141*H141,2)</f>
        <v>0</v>
      </c>
      <c r="K141" s="221"/>
      <c r="L141" s="41"/>
      <c r="M141" s="222" t="s">
        <v>1</v>
      </c>
      <c r="N141" s="223" t="s">
        <v>37</v>
      </c>
      <c r="O141" s="88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6" t="s">
        <v>139</v>
      </c>
      <c r="AT141" s="226" t="s">
        <v>141</v>
      </c>
      <c r="AU141" s="226" t="s">
        <v>82</v>
      </c>
      <c r="AY141" s="14" t="s">
        <v>140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4" t="s">
        <v>80</v>
      </c>
      <c r="BK141" s="227">
        <f>ROUND(I141*H141,2)</f>
        <v>0</v>
      </c>
      <c r="BL141" s="14" t="s">
        <v>139</v>
      </c>
      <c r="BM141" s="226" t="s">
        <v>139</v>
      </c>
    </row>
    <row r="142" s="2" customFormat="1" ht="37.8" customHeight="1">
      <c r="A142" s="35"/>
      <c r="B142" s="36"/>
      <c r="C142" s="214" t="s">
        <v>154</v>
      </c>
      <c r="D142" s="214" t="s">
        <v>141</v>
      </c>
      <c r="E142" s="215" t="s">
        <v>187</v>
      </c>
      <c r="F142" s="216" t="s">
        <v>188</v>
      </c>
      <c r="G142" s="217" t="s">
        <v>184</v>
      </c>
      <c r="H142" s="218">
        <v>30.600000000000001</v>
      </c>
      <c r="I142" s="219"/>
      <c r="J142" s="220">
        <f>ROUND(I142*H142,2)</f>
        <v>0</v>
      </c>
      <c r="K142" s="221"/>
      <c r="L142" s="41"/>
      <c r="M142" s="222" t="s">
        <v>1</v>
      </c>
      <c r="N142" s="223" t="s">
        <v>37</v>
      </c>
      <c r="O142" s="88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6" t="s">
        <v>139</v>
      </c>
      <c r="AT142" s="226" t="s">
        <v>141</v>
      </c>
      <c r="AU142" s="226" t="s">
        <v>82</v>
      </c>
      <c r="AY142" s="14" t="s">
        <v>140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4" t="s">
        <v>80</v>
      </c>
      <c r="BK142" s="227">
        <f>ROUND(I142*H142,2)</f>
        <v>0</v>
      </c>
      <c r="BL142" s="14" t="s">
        <v>139</v>
      </c>
      <c r="BM142" s="226" t="s">
        <v>156</v>
      </c>
    </row>
    <row r="143" s="2" customFormat="1" ht="37.8" customHeight="1">
      <c r="A143" s="35"/>
      <c r="B143" s="36"/>
      <c r="C143" s="214" t="s">
        <v>139</v>
      </c>
      <c r="D143" s="214" t="s">
        <v>141</v>
      </c>
      <c r="E143" s="215" t="s">
        <v>189</v>
      </c>
      <c r="F143" s="216" t="s">
        <v>190</v>
      </c>
      <c r="G143" s="217" t="s">
        <v>184</v>
      </c>
      <c r="H143" s="218">
        <v>30.600000000000001</v>
      </c>
      <c r="I143" s="219"/>
      <c r="J143" s="220">
        <f>ROUND(I143*H143,2)</f>
        <v>0</v>
      </c>
      <c r="K143" s="221"/>
      <c r="L143" s="41"/>
      <c r="M143" s="222" t="s">
        <v>1</v>
      </c>
      <c r="N143" s="223" t="s">
        <v>37</v>
      </c>
      <c r="O143" s="88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6" t="s">
        <v>139</v>
      </c>
      <c r="AT143" s="226" t="s">
        <v>141</v>
      </c>
      <c r="AU143" s="226" t="s">
        <v>82</v>
      </c>
      <c r="AY143" s="14" t="s">
        <v>140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4" t="s">
        <v>80</v>
      </c>
      <c r="BK143" s="227">
        <f>ROUND(I143*H143,2)</f>
        <v>0</v>
      </c>
      <c r="BL143" s="14" t="s">
        <v>139</v>
      </c>
      <c r="BM143" s="226" t="s">
        <v>191</v>
      </c>
    </row>
    <row r="144" s="2" customFormat="1" ht="33" customHeight="1">
      <c r="A144" s="35"/>
      <c r="B144" s="36"/>
      <c r="C144" s="214" t="s">
        <v>151</v>
      </c>
      <c r="D144" s="214" t="s">
        <v>141</v>
      </c>
      <c r="E144" s="215" t="s">
        <v>192</v>
      </c>
      <c r="F144" s="216" t="s">
        <v>193</v>
      </c>
      <c r="G144" s="217" t="s">
        <v>194</v>
      </c>
      <c r="H144" s="218">
        <v>61.200000000000003</v>
      </c>
      <c r="I144" s="219"/>
      <c r="J144" s="220">
        <f>ROUND(I144*H144,2)</f>
        <v>0</v>
      </c>
      <c r="K144" s="221"/>
      <c r="L144" s="41"/>
      <c r="M144" s="222" t="s">
        <v>1</v>
      </c>
      <c r="N144" s="223" t="s">
        <v>37</v>
      </c>
      <c r="O144" s="88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6" t="s">
        <v>139</v>
      </c>
      <c r="AT144" s="226" t="s">
        <v>141</v>
      </c>
      <c r="AU144" s="226" t="s">
        <v>82</v>
      </c>
      <c r="AY144" s="14" t="s">
        <v>140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4" t="s">
        <v>80</v>
      </c>
      <c r="BK144" s="227">
        <f>ROUND(I144*H144,2)</f>
        <v>0</v>
      </c>
      <c r="BL144" s="14" t="s">
        <v>139</v>
      </c>
      <c r="BM144" s="226" t="s">
        <v>83</v>
      </c>
    </row>
    <row r="145" s="2" customFormat="1" ht="16.5" customHeight="1">
      <c r="A145" s="35"/>
      <c r="B145" s="36"/>
      <c r="C145" s="214" t="s">
        <v>156</v>
      </c>
      <c r="D145" s="214" t="s">
        <v>141</v>
      </c>
      <c r="E145" s="215" t="s">
        <v>195</v>
      </c>
      <c r="F145" s="216" t="s">
        <v>196</v>
      </c>
      <c r="G145" s="217" t="s">
        <v>184</v>
      </c>
      <c r="H145" s="218">
        <v>30.600000000000001</v>
      </c>
      <c r="I145" s="219"/>
      <c r="J145" s="220">
        <f>ROUND(I145*H145,2)</f>
        <v>0</v>
      </c>
      <c r="K145" s="221"/>
      <c r="L145" s="41"/>
      <c r="M145" s="222" t="s">
        <v>1</v>
      </c>
      <c r="N145" s="223" t="s">
        <v>37</v>
      </c>
      <c r="O145" s="88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6" t="s">
        <v>139</v>
      </c>
      <c r="AT145" s="226" t="s">
        <v>141</v>
      </c>
      <c r="AU145" s="226" t="s">
        <v>82</v>
      </c>
      <c r="AY145" s="14" t="s">
        <v>140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4" t="s">
        <v>80</v>
      </c>
      <c r="BK145" s="227">
        <f>ROUND(I145*H145,2)</f>
        <v>0</v>
      </c>
      <c r="BL145" s="14" t="s">
        <v>139</v>
      </c>
      <c r="BM145" s="226" t="s">
        <v>8</v>
      </c>
    </row>
    <row r="146" s="2" customFormat="1" ht="24.15" customHeight="1">
      <c r="A146" s="35"/>
      <c r="B146" s="36"/>
      <c r="C146" s="214" t="s">
        <v>197</v>
      </c>
      <c r="D146" s="214" t="s">
        <v>141</v>
      </c>
      <c r="E146" s="215" t="s">
        <v>198</v>
      </c>
      <c r="F146" s="216" t="s">
        <v>199</v>
      </c>
      <c r="G146" s="217" t="s">
        <v>184</v>
      </c>
      <c r="H146" s="218">
        <v>30.600000000000001</v>
      </c>
      <c r="I146" s="219"/>
      <c r="J146" s="220">
        <f>ROUND(I146*H146,2)</f>
        <v>0</v>
      </c>
      <c r="K146" s="221"/>
      <c r="L146" s="41"/>
      <c r="M146" s="222" t="s">
        <v>1</v>
      </c>
      <c r="N146" s="223" t="s">
        <v>37</v>
      </c>
      <c r="O146" s="88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6" t="s">
        <v>139</v>
      </c>
      <c r="AT146" s="226" t="s">
        <v>141</v>
      </c>
      <c r="AU146" s="226" t="s">
        <v>82</v>
      </c>
      <c r="AY146" s="14" t="s">
        <v>140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4" t="s">
        <v>80</v>
      </c>
      <c r="BK146" s="227">
        <f>ROUND(I146*H146,2)</f>
        <v>0</v>
      </c>
      <c r="BL146" s="14" t="s">
        <v>139</v>
      </c>
      <c r="BM146" s="226" t="s">
        <v>200</v>
      </c>
    </row>
    <row r="147" s="2" customFormat="1" ht="16.5" customHeight="1">
      <c r="A147" s="35"/>
      <c r="B147" s="36"/>
      <c r="C147" s="235" t="s">
        <v>191</v>
      </c>
      <c r="D147" s="235" t="s">
        <v>201</v>
      </c>
      <c r="E147" s="236" t="s">
        <v>202</v>
      </c>
      <c r="F147" s="237" t="s">
        <v>203</v>
      </c>
      <c r="G147" s="238" t="s">
        <v>194</v>
      </c>
      <c r="H147" s="239">
        <v>61.200000000000003</v>
      </c>
      <c r="I147" s="240"/>
      <c r="J147" s="241">
        <f>ROUND(I147*H147,2)</f>
        <v>0</v>
      </c>
      <c r="K147" s="242"/>
      <c r="L147" s="243"/>
      <c r="M147" s="244" t="s">
        <v>1</v>
      </c>
      <c r="N147" s="245" t="s">
        <v>37</v>
      </c>
      <c r="O147" s="88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6" t="s">
        <v>191</v>
      </c>
      <c r="AT147" s="226" t="s">
        <v>201</v>
      </c>
      <c r="AU147" s="226" t="s">
        <v>82</v>
      </c>
      <c r="AY147" s="14" t="s">
        <v>140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4" t="s">
        <v>80</v>
      </c>
      <c r="BK147" s="227">
        <f>ROUND(I147*H147,2)</f>
        <v>0</v>
      </c>
      <c r="BL147" s="14" t="s">
        <v>139</v>
      </c>
      <c r="BM147" s="226" t="s">
        <v>204</v>
      </c>
    </row>
    <row r="148" s="2" customFormat="1" ht="24.15" customHeight="1">
      <c r="A148" s="35"/>
      <c r="B148" s="36"/>
      <c r="C148" s="214" t="s">
        <v>205</v>
      </c>
      <c r="D148" s="214" t="s">
        <v>141</v>
      </c>
      <c r="E148" s="215" t="s">
        <v>206</v>
      </c>
      <c r="F148" s="216" t="s">
        <v>207</v>
      </c>
      <c r="G148" s="217" t="s">
        <v>208</v>
      </c>
      <c r="H148" s="218">
        <v>17.809999999999999</v>
      </c>
      <c r="I148" s="219"/>
      <c r="J148" s="220">
        <f>ROUND(I148*H148,2)</f>
        <v>0</v>
      </c>
      <c r="K148" s="221"/>
      <c r="L148" s="41"/>
      <c r="M148" s="222" t="s">
        <v>1</v>
      </c>
      <c r="N148" s="223" t="s">
        <v>37</v>
      </c>
      <c r="O148" s="88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6" t="s">
        <v>139</v>
      </c>
      <c r="AT148" s="226" t="s">
        <v>141</v>
      </c>
      <c r="AU148" s="226" t="s">
        <v>82</v>
      </c>
      <c r="AY148" s="14" t="s">
        <v>140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4" t="s">
        <v>80</v>
      </c>
      <c r="BK148" s="227">
        <f>ROUND(I148*H148,2)</f>
        <v>0</v>
      </c>
      <c r="BL148" s="14" t="s">
        <v>139</v>
      </c>
      <c r="BM148" s="226" t="s">
        <v>209</v>
      </c>
    </row>
    <row r="149" s="12" customFormat="1" ht="22.8" customHeight="1">
      <c r="A149" s="12"/>
      <c r="B149" s="200"/>
      <c r="C149" s="201"/>
      <c r="D149" s="202" t="s">
        <v>71</v>
      </c>
      <c r="E149" s="228" t="s">
        <v>154</v>
      </c>
      <c r="F149" s="228" t="s">
        <v>210</v>
      </c>
      <c r="G149" s="201"/>
      <c r="H149" s="201"/>
      <c r="I149" s="204"/>
      <c r="J149" s="229">
        <f>BK149</f>
        <v>0</v>
      </c>
      <c r="K149" s="201"/>
      <c r="L149" s="206"/>
      <c r="M149" s="207"/>
      <c r="N149" s="208"/>
      <c r="O149" s="208"/>
      <c r="P149" s="209">
        <f>SUM(P150:P160)</f>
        <v>0</v>
      </c>
      <c r="Q149" s="208"/>
      <c r="R149" s="209">
        <f>SUM(R150:R160)</f>
        <v>0</v>
      </c>
      <c r="S149" s="208"/>
      <c r="T149" s="210">
        <f>SUM(T150:T160)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1" t="s">
        <v>80</v>
      </c>
      <c r="AT149" s="212" t="s">
        <v>71</v>
      </c>
      <c r="AU149" s="212" t="s">
        <v>80</v>
      </c>
      <c r="AY149" s="211" t="s">
        <v>140</v>
      </c>
      <c r="BK149" s="213">
        <f>SUM(BK150:BK160)</f>
        <v>0</v>
      </c>
    </row>
    <row r="150" s="2" customFormat="1" ht="33" customHeight="1">
      <c r="A150" s="35"/>
      <c r="B150" s="36"/>
      <c r="C150" s="214" t="s">
        <v>83</v>
      </c>
      <c r="D150" s="214" t="s">
        <v>141</v>
      </c>
      <c r="E150" s="215" t="s">
        <v>211</v>
      </c>
      <c r="F150" s="216" t="s">
        <v>212</v>
      </c>
      <c r="G150" s="217" t="s">
        <v>213</v>
      </c>
      <c r="H150" s="218">
        <v>7</v>
      </c>
      <c r="I150" s="219"/>
      <c r="J150" s="220">
        <f>ROUND(I150*H150,2)</f>
        <v>0</v>
      </c>
      <c r="K150" s="221"/>
      <c r="L150" s="41"/>
      <c r="M150" s="222" t="s">
        <v>1</v>
      </c>
      <c r="N150" s="223" t="s">
        <v>37</v>
      </c>
      <c r="O150" s="88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6" t="s">
        <v>139</v>
      </c>
      <c r="AT150" s="226" t="s">
        <v>141</v>
      </c>
      <c r="AU150" s="226" t="s">
        <v>82</v>
      </c>
      <c r="AY150" s="14" t="s">
        <v>140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4" t="s">
        <v>80</v>
      </c>
      <c r="BK150" s="227">
        <f>ROUND(I150*H150,2)</f>
        <v>0</v>
      </c>
      <c r="BL150" s="14" t="s">
        <v>139</v>
      </c>
      <c r="BM150" s="226" t="s">
        <v>89</v>
      </c>
    </row>
    <row r="151" s="2" customFormat="1" ht="33" customHeight="1">
      <c r="A151" s="35"/>
      <c r="B151" s="36"/>
      <c r="C151" s="214" t="s">
        <v>214</v>
      </c>
      <c r="D151" s="214" t="s">
        <v>141</v>
      </c>
      <c r="E151" s="215" t="s">
        <v>215</v>
      </c>
      <c r="F151" s="216" t="s">
        <v>216</v>
      </c>
      <c r="G151" s="217" t="s">
        <v>213</v>
      </c>
      <c r="H151" s="218">
        <v>4</v>
      </c>
      <c r="I151" s="219"/>
      <c r="J151" s="220">
        <f>ROUND(I151*H151,2)</f>
        <v>0</v>
      </c>
      <c r="K151" s="221"/>
      <c r="L151" s="41"/>
      <c r="M151" s="222" t="s">
        <v>1</v>
      </c>
      <c r="N151" s="223" t="s">
        <v>37</v>
      </c>
      <c r="O151" s="88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6" t="s">
        <v>139</v>
      </c>
      <c r="AT151" s="226" t="s">
        <v>141</v>
      </c>
      <c r="AU151" s="226" t="s">
        <v>82</v>
      </c>
      <c r="AY151" s="14" t="s">
        <v>140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4" t="s">
        <v>80</v>
      </c>
      <c r="BK151" s="227">
        <f>ROUND(I151*H151,2)</f>
        <v>0</v>
      </c>
      <c r="BL151" s="14" t="s">
        <v>139</v>
      </c>
      <c r="BM151" s="226" t="s">
        <v>217</v>
      </c>
    </row>
    <row r="152" s="2" customFormat="1" ht="24.15" customHeight="1">
      <c r="A152" s="35"/>
      <c r="B152" s="36"/>
      <c r="C152" s="214" t="s">
        <v>8</v>
      </c>
      <c r="D152" s="214" t="s">
        <v>141</v>
      </c>
      <c r="E152" s="215" t="s">
        <v>218</v>
      </c>
      <c r="F152" s="216" t="s">
        <v>219</v>
      </c>
      <c r="G152" s="217" t="s">
        <v>208</v>
      </c>
      <c r="H152" s="218">
        <v>3.9729999999999999</v>
      </c>
      <c r="I152" s="219"/>
      <c r="J152" s="220">
        <f>ROUND(I152*H152,2)</f>
        <v>0</v>
      </c>
      <c r="K152" s="221"/>
      <c r="L152" s="41"/>
      <c r="M152" s="222" t="s">
        <v>1</v>
      </c>
      <c r="N152" s="223" t="s">
        <v>37</v>
      </c>
      <c r="O152" s="88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6" t="s">
        <v>139</v>
      </c>
      <c r="AT152" s="226" t="s">
        <v>141</v>
      </c>
      <c r="AU152" s="226" t="s">
        <v>82</v>
      </c>
      <c r="AY152" s="14" t="s">
        <v>140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4" t="s">
        <v>80</v>
      </c>
      <c r="BK152" s="227">
        <f>ROUND(I152*H152,2)</f>
        <v>0</v>
      </c>
      <c r="BL152" s="14" t="s">
        <v>139</v>
      </c>
      <c r="BM152" s="226" t="s">
        <v>220</v>
      </c>
    </row>
    <row r="153" s="2" customFormat="1" ht="21.75" customHeight="1">
      <c r="A153" s="35"/>
      <c r="B153" s="36"/>
      <c r="C153" s="214" t="s">
        <v>221</v>
      </c>
      <c r="D153" s="214" t="s">
        <v>141</v>
      </c>
      <c r="E153" s="215" t="s">
        <v>222</v>
      </c>
      <c r="F153" s="216" t="s">
        <v>223</v>
      </c>
      <c r="G153" s="217" t="s">
        <v>213</v>
      </c>
      <c r="H153" s="218">
        <v>2</v>
      </c>
      <c r="I153" s="219"/>
      <c r="J153" s="220">
        <f>ROUND(I153*H153,2)</f>
        <v>0</v>
      </c>
      <c r="K153" s="221"/>
      <c r="L153" s="41"/>
      <c r="M153" s="222" t="s">
        <v>1</v>
      </c>
      <c r="N153" s="223" t="s">
        <v>37</v>
      </c>
      <c r="O153" s="88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6" t="s">
        <v>139</v>
      </c>
      <c r="AT153" s="226" t="s">
        <v>141</v>
      </c>
      <c r="AU153" s="226" t="s">
        <v>82</v>
      </c>
      <c r="AY153" s="14" t="s">
        <v>140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4" t="s">
        <v>80</v>
      </c>
      <c r="BK153" s="227">
        <f>ROUND(I153*H153,2)</f>
        <v>0</v>
      </c>
      <c r="BL153" s="14" t="s">
        <v>139</v>
      </c>
      <c r="BM153" s="226" t="s">
        <v>224</v>
      </c>
    </row>
    <row r="154" s="2" customFormat="1" ht="24.15" customHeight="1">
      <c r="A154" s="35"/>
      <c r="B154" s="36"/>
      <c r="C154" s="214" t="s">
        <v>200</v>
      </c>
      <c r="D154" s="214" t="s">
        <v>141</v>
      </c>
      <c r="E154" s="215" t="s">
        <v>225</v>
      </c>
      <c r="F154" s="216" t="s">
        <v>226</v>
      </c>
      <c r="G154" s="217" t="s">
        <v>194</v>
      </c>
      <c r="H154" s="218">
        <v>0.014999999999999999</v>
      </c>
      <c r="I154" s="219"/>
      <c r="J154" s="220">
        <f>ROUND(I154*H154,2)</f>
        <v>0</v>
      </c>
      <c r="K154" s="221"/>
      <c r="L154" s="41"/>
      <c r="M154" s="222" t="s">
        <v>1</v>
      </c>
      <c r="N154" s="223" t="s">
        <v>37</v>
      </c>
      <c r="O154" s="88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6" t="s">
        <v>139</v>
      </c>
      <c r="AT154" s="226" t="s">
        <v>141</v>
      </c>
      <c r="AU154" s="226" t="s">
        <v>82</v>
      </c>
      <c r="AY154" s="14" t="s">
        <v>140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4" t="s">
        <v>80</v>
      </c>
      <c r="BK154" s="227">
        <f>ROUND(I154*H154,2)</f>
        <v>0</v>
      </c>
      <c r="BL154" s="14" t="s">
        <v>139</v>
      </c>
      <c r="BM154" s="226" t="s">
        <v>227</v>
      </c>
    </row>
    <row r="155" s="2" customFormat="1" ht="33" customHeight="1">
      <c r="A155" s="35"/>
      <c r="B155" s="36"/>
      <c r="C155" s="214" t="s">
        <v>228</v>
      </c>
      <c r="D155" s="214" t="s">
        <v>141</v>
      </c>
      <c r="E155" s="215" t="s">
        <v>229</v>
      </c>
      <c r="F155" s="216" t="s">
        <v>230</v>
      </c>
      <c r="G155" s="217" t="s">
        <v>213</v>
      </c>
      <c r="H155" s="218">
        <v>3</v>
      </c>
      <c r="I155" s="219"/>
      <c r="J155" s="220">
        <f>ROUND(I155*H155,2)</f>
        <v>0</v>
      </c>
      <c r="K155" s="221"/>
      <c r="L155" s="41"/>
      <c r="M155" s="222" t="s">
        <v>1</v>
      </c>
      <c r="N155" s="223" t="s">
        <v>37</v>
      </c>
      <c r="O155" s="88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6" t="s">
        <v>139</v>
      </c>
      <c r="AT155" s="226" t="s">
        <v>141</v>
      </c>
      <c r="AU155" s="226" t="s">
        <v>82</v>
      </c>
      <c r="AY155" s="14" t="s">
        <v>140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4" t="s">
        <v>80</v>
      </c>
      <c r="BK155" s="227">
        <f>ROUND(I155*H155,2)</f>
        <v>0</v>
      </c>
      <c r="BL155" s="14" t="s">
        <v>139</v>
      </c>
      <c r="BM155" s="226" t="s">
        <v>92</v>
      </c>
    </row>
    <row r="156" s="2" customFormat="1" ht="24.15" customHeight="1">
      <c r="A156" s="35"/>
      <c r="B156" s="36"/>
      <c r="C156" s="214" t="s">
        <v>204</v>
      </c>
      <c r="D156" s="214" t="s">
        <v>141</v>
      </c>
      <c r="E156" s="215" t="s">
        <v>231</v>
      </c>
      <c r="F156" s="216" t="s">
        <v>232</v>
      </c>
      <c r="G156" s="217" t="s">
        <v>208</v>
      </c>
      <c r="H156" s="218">
        <v>18.300000000000001</v>
      </c>
      <c r="I156" s="219"/>
      <c r="J156" s="220">
        <f>ROUND(I156*H156,2)</f>
        <v>0</v>
      </c>
      <c r="K156" s="221"/>
      <c r="L156" s="41"/>
      <c r="M156" s="222" t="s">
        <v>1</v>
      </c>
      <c r="N156" s="223" t="s">
        <v>37</v>
      </c>
      <c r="O156" s="88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6" t="s">
        <v>139</v>
      </c>
      <c r="AT156" s="226" t="s">
        <v>141</v>
      </c>
      <c r="AU156" s="226" t="s">
        <v>82</v>
      </c>
      <c r="AY156" s="14" t="s">
        <v>140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4" t="s">
        <v>80</v>
      </c>
      <c r="BK156" s="227">
        <f>ROUND(I156*H156,2)</f>
        <v>0</v>
      </c>
      <c r="BL156" s="14" t="s">
        <v>139</v>
      </c>
      <c r="BM156" s="226" t="s">
        <v>233</v>
      </c>
    </row>
    <row r="157" s="2" customFormat="1" ht="24.15" customHeight="1">
      <c r="A157" s="35"/>
      <c r="B157" s="36"/>
      <c r="C157" s="214" t="s">
        <v>234</v>
      </c>
      <c r="D157" s="214" t="s">
        <v>141</v>
      </c>
      <c r="E157" s="215" t="s">
        <v>235</v>
      </c>
      <c r="F157" s="216" t="s">
        <v>236</v>
      </c>
      <c r="G157" s="217" t="s">
        <v>208</v>
      </c>
      <c r="H157" s="218">
        <v>4.4800000000000004</v>
      </c>
      <c r="I157" s="219"/>
      <c r="J157" s="220">
        <f>ROUND(I157*H157,2)</f>
        <v>0</v>
      </c>
      <c r="K157" s="221"/>
      <c r="L157" s="41"/>
      <c r="M157" s="222" t="s">
        <v>1</v>
      </c>
      <c r="N157" s="223" t="s">
        <v>37</v>
      </c>
      <c r="O157" s="88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6" t="s">
        <v>139</v>
      </c>
      <c r="AT157" s="226" t="s">
        <v>141</v>
      </c>
      <c r="AU157" s="226" t="s">
        <v>82</v>
      </c>
      <c r="AY157" s="14" t="s">
        <v>140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4" t="s">
        <v>80</v>
      </c>
      <c r="BK157" s="227">
        <f>ROUND(I157*H157,2)</f>
        <v>0</v>
      </c>
      <c r="BL157" s="14" t="s">
        <v>139</v>
      </c>
      <c r="BM157" s="226" t="s">
        <v>237</v>
      </c>
    </row>
    <row r="158" s="2" customFormat="1" ht="24.15" customHeight="1">
      <c r="A158" s="35"/>
      <c r="B158" s="36"/>
      <c r="C158" s="214" t="s">
        <v>209</v>
      </c>
      <c r="D158" s="214" t="s">
        <v>141</v>
      </c>
      <c r="E158" s="215" t="s">
        <v>238</v>
      </c>
      <c r="F158" s="216" t="s">
        <v>239</v>
      </c>
      <c r="G158" s="217" t="s">
        <v>240</v>
      </c>
      <c r="H158" s="218">
        <v>6.7400000000000002</v>
      </c>
      <c r="I158" s="219"/>
      <c r="J158" s="220">
        <f>ROUND(I158*H158,2)</f>
        <v>0</v>
      </c>
      <c r="K158" s="221"/>
      <c r="L158" s="41"/>
      <c r="M158" s="222" t="s">
        <v>1</v>
      </c>
      <c r="N158" s="223" t="s">
        <v>37</v>
      </c>
      <c r="O158" s="88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6" t="s">
        <v>139</v>
      </c>
      <c r="AT158" s="226" t="s">
        <v>141</v>
      </c>
      <c r="AU158" s="226" t="s">
        <v>82</v>
      </c>
      <c r="AY158" s="14" t="s">
        <v>140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4" t="s">
        <v>80</v>
      </c>
      <c r="BK158" s="227">
        <f>ROUND(I158*H158,2)</f>
        <v>0</v>
      </c>
      <c r="BL158" s="14" t="s">
        <v>139</v>
      </c>
      <c r="BM158" s="226" t="s">
        <v>241</v>
      </c>
    </row>
    <row r="159" s="2" customFormat="1" ht="24.15" customHeight="1">
      <c r="A159" s="35"/>
      <c r="B159" s="36"/>
      <c r="C159" s="214" t="s">
        <v>242</v>
      </c>
      <c r="D159" s="214" t="s">
        <v>141</v>
      </c>
      <c r="E159" s="215" t="s">
        <v>243</v>
      </c>
      <c r="F159" s="216" t="s">
        <v>244</v>
      </c>
      <c r="G159" s="217" t="s">
        <v>240</v>
      </c>
      <c r="H159" s="218">
        <v>9</v>
      </c>
      <c r="I159" s="219"/>
      <c r="J159" s="220">
        <f>ROUND(I159*H159,2)</f>
        <v>0</v>
      </c>
      <c r="K159" s="221"/>
      <c r="L159" s="41"/>
      <c r="M159" s="222" t="s">
        <v>1</v>
      </c>
      <c r="N159" s="223" t="s">
        <v>37</v>
      </c>
      <c r="O159" s="88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6" t="s">
        <v>139</v>
      </c>
      <c r="AT159" s="226" t="s">
        <v>141</v>
      </c>
      <c r="AU159" s="226" t="s">
        <v>82</v>
      </c>
      <c r="AY159" s="14" t="s">
        <v>140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4" t="s">
        <v>80</v>
      </c>
      <c r="BK159" s="227">
        <f>ROUND(I159*H159,2)</f>
        <v>0</v>
      </c>
      <c r="BL159" s="14" t="s">
        <v>139</v>
      </c>
      <c r="BM159" s="226" t="s">
        <v>245</v>
      </c>
    </row>
    <row r="160" s="2" customFormat="1" ht="24.15" customHeight="1">
      <c r="A160" s="35"/>
      <c r="B160" s="36"/>
      <c r="C160" s="214" t="s">
        <v>89</v>
      </c>
      <c r="D160" s="214" t="s">
        <v>141</v>
      </c>
      <c r="E160" s="215" t="s">
        <v>246</v>
      </c>
      <c r="F160" s="216" t="s">
        <v>247</v>
      </c>
      <c r="G160" s="217" t="s">
        <v>208</v>
      </c>
      <c r="H160" s="218">
        <v>0.23999999999999999</v>
      </c>
      <c r="I160" s="219"/>
      <c r="J160" s="220">
        <f>ROUND(I160*H160,2)</f>
        <v>0</v>
      </c>
      <c r="K160" s="221"/>
      <c r="L160" s="41"/>
      <c r="M160" s="222" t="s">
        <v>1</v>
      </c>
      <c r="N160" s="223" t="s">
        <v>37</v>
      </c>
      <c r="O160" s="88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6" t="s">
        <v>139</v>
      </c>
      <c r="AT160" s="226" t="s">
        <v>141</v>
      </c>
      <c r="AU160" s="226" t="s">
        <v>82</v>
      </c>
      <c r="AY160" s="14" t="s">
        <v>140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4" t="s">
        <v>80</v>
      </c>
      <c r="BK160" s="227">
        <f>ROUND(I160*H160,2)</f>
        <v>0</v>
      </c>
      <c r="BL160" s="14" t="s">
        <v>139</v>
      </c>
      <c r="BM160" s="226" t="s">
        <v>95</v>
      </c>
    </row>
    <row r="161" s="12" customFormat="1" ht="22.8" customHeight="1">
      <c r="A161" s="12"/>
      <c r="B161" s="200"/>
      <c r="C161" s="201"/>
      <c r="D161" s="202" t="s">
        <v>71</v>
      </c>
      <c r="E161" s="228" t="s">
        <v>139</v>
      </c>
      <c r="F161" s="228" t="s">
        <v>248</v>
      </c>
      <c r="G161" s="201"/>
      <c r="H161" s="201"/>
      <c r="I161" s="204"/>
      <c r="J161" s="229">
        <f>BK161</f>
        <v>0</v>
      </c>
      <c r="K161" s="201"/>
      <c r="L161" s="206"/>
      <c r="M161" s="207"/>
      <c r="N161" s="208"/>
      <c r="O161" s="208"/>
      <c r="P161" s="209">
        <f>SUM(P162:P173)</f>
        <v>0</v>
      </c>
      <c r="Q161" s="208"/>
      <c r="R161" s="209">
        <f>SUM(R162:R173)</f>
        <v>0</v>
      </c>
      <c r="S161" s="208"/>
      <c r="T161" s="210">
        <f>SUM(T162:T173)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1" t="s">
        <v>80</v>
      </c>
      <c r="AT161" s="212" t="s">
        <v>71</v>
      </c>
      <c r="AU161" s="212" t="s">
        <v>80</v>
      </c>
      <c r="AY161" s="211" t="s">
        <v>140</v>
      </c>
      <c r="BK161" s="213">
        <f>SUM(BK162:BK173)</f>
        <v>0</v>
      </c>
    </row>
    <row r="162" s="2" customFormat="1" ht="16.5" customHeight="1">
      <c r="A162" s="35"/>
      <c r="B162" s="36"/>
      <c r="C162" s="214" t="s">
        <v>7</v>
      </c>
      <c r="D162" s="214" t="s">
        <v>141</v>
      </c>
      <c r="E162" s="215" t="s">
        <v>249</v>
      </c>
      <c r="F162" s="216" t="s">
        <v>250</v>
      </c>
      <c r="G162" s="217" t="s">
        <v>184</v>
      </c>
      <c r="H162" s="218">
        <v>2.3759999999999999</v>
      </c>
      <c r="I162" s="219"/>
      <c r="J162" s="220">
        <f>ROUND(I162*H162,2)</f>
        <v>0</v>
      </c>
      <c r="K162" s="221"/>
      <c r="L162" s="41"/>
      <c r="M162" s="222" t="s">
        <v>1</v>
      </c>
      <c r="N162" s="223" t="s">
        <v>37</v>
      </c>
      <c r="O162" s="88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6" t="s">
        <v>139</v>
      </c>
      <c r="AT162" s="226" t="s">
        <v>141</v>
      </c>
      <c r="AU162" s="226" t="s">
        <v>82</v>
      </c>
      <c r="AY162" s="14" t="s">
        <v>140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4" t="s">
        <v>80</v>
      </c>
      <c r="BK162" s="227">
        <f>ROUND(I162*H162,2)</f>
        <v>0</v>
      </c>
      <c r="BL162" s="14" t="s">
        <v>139</v>
      </c>
      <c r="BM162" s="226" t="s">
        <v>251</v>
      </c>
    </row>
    <row r="163" s="2" customFormat="1" ht="24.15" customHeight="1">
      <c r="A163" s="35"/>
      <c r="B163" s="36"/>
      <c r="C163" s="214" t="s">
        <v>217</v>
      </c>
      <c r="D163" s="214" t="s">
        <v>141</v>
      </c>
      <c r="E163" s="215" t="s">
        <v>252</v>
      </c>
      <c r="F163" s="216" t="s">
        <v>253</v>
      </c>
      <c r="G163" s="217" t="s">
        <v>208</v>
      </c>
      <c r="H163" s="218">
        <v>9.5030000000000001</v>
      </c>
      <c r="I163" s="219"/>
      <c r="J163" s="220">
        <f>ROUND(I163*H163,2)</f>
        <v>0</v>
      </c>
      <c r="K163" s="221"/>
      <c r="L163" s="41"/>
      <c r="M163" s="222" t="s">
        <v>1</v>
      </c>
      <c r="N163" s="223" t="s">
        <v>37</v>
      </c>
      <c r="O163" s="88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6" t="s">
        <v>139</v>
      </c>
      <c r="AT163" s="226" t="s">
        <v>141</v>
      </c>
      <c r="AU163" s="226" t="s">
        <v>82</v>
      </c>
      <c r="AY163" s="14" t="s">
        <v>140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4" t="s">
        <v>80</v>
      </c>
      <c r="BK163" s="227">
        <f>ROUND(I163*H163,2)</f>
        <v>0</v>
      </c>
      <c r="BL163" s="14" t="s">
        <v>139</v>
      </c>
      <c r="BM163" s="226" t="s">
        <v>254</v>
      </c>
    </row>
    <row r="164" s="2" customFormat="1" ht="24.15" customHeight="1">
      <c r="A164" s="35"/>
      <c r="B164" s="36"/>
      <c r="C164" s="214" t="s">
        <v>255</v>
      </c>
      <c r="D164" s="214" t="s">
        <v>141</v>
      </c>
      <c r="E164" s="215" t="s">
        <v>256</v>
      </c>
      <c r="F164" s="216" t="s">
        <v>257</v>
      </c>
      <c r="G164" s="217" t="s">
        <v>208</v>
      </c>
      <c r="H164" s="218">
        <v>9.5030000000000001</v>
      </c>
      <c r="I164" s="219"/>
      <c r="J164" s="220">
        <f>ROUND(I164*H164,2)</f>
        <v>0</v>
      </c>
      <c r="K164" s="221"/>
      <c r="L164" s="41"/>
      <c r="M164" s="222" t="s">
        <v>1</v>
      </c>
      <c r="N164" s="223" t="s">
        <v>37</v>
      </c>
      <c r="O164" s="88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6" t="s">
        <v>139</v>
      </c>
      <c r="AT164" s="226" t="s">
        <v>141</v>
      </c>
      <c r="AU164" s="226" t="s">
        <v>82</v>
      </c>
      <c r="AY164" s="14" t="s">
        <v>140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4" t="s">
        <v>80</v>
      </c>
      <c r="BK164" s="227">
        <f>ROUND(I164*H164,2)</f>
        <v>0</v>
      </c>
      <c r="BL164" s="14" t="s">
        <v>139</v>
      </c>
      <c r="BM164" s="226" t="s">
        <v>258</v>
      </c>
    </row>
    <row r="165" s="2" customFormat="1" ht="24.15" customHeight="1">
      <c r="A165" s="35"/>
      <c r="B165" s="36"/>
      <c r="C165" s="214" t="s">
        <v>220</v>
      </c>
      <c r="D165" s="214" t="s">
        <v>141</v>
      </c>
      <c r="E165" s="215" t="s">
        <v>259</v>
      </c>
      <c r="F165" s="216" t="s">
        <v>260</v>
      </c>
      <c r="G165" s="217" t="s">
        <v>208</v>
      </c>
      <c r="H165" s="218">
        <v>9.5030000000000001</v>
      </c>
      <c r="I165" s="219"/>
      <c r="J165" s="220">
        <f>ROUND(I165*H165,2)</f>
        <v>0</v>
      </c>
      <c r="K165" s="221"/>
      <c r="L165" s="41"/>
      <c r="M165" s="222" t="s">
        <v>1</v>
      </c>
      <c r="N165" s="223" t="s">
        <v>37</v>
      </c>
      <c r="O165" s="88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6" t="s">
        <v>139</v>
      </c>
      <c r="AT165" s="226" t="s">
        <v>141</v>
      </c>
      <c r="AU165" s="226" t="s">
        <v>82</v>
      </c>
      <c r="AY165" s="14" t="s">
        <v>140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4" t="s">
        <v>80</v>
      </c>
      <c r="BK165" s="227">
        <f>ROUND(I165*H165,2)</f>
        <v>0</v>
      </c>
      <c r="BL165" s="14" t="s">
        <v>139</v>
      </c>
      <c r="BM165" s="226" t="s">
        <v>261</v>
      </c>
    </row>
    <row r="166" s="2" customFormat="1" ht="24.15" customHeight="1">
      <c r="A166" s="35"/>
      <c r="B166" s="36"/>
      <c r="C166" s="214" t="s">
        <v>262</v>
      </c>
      <c r="D166" s="214" t="s">
        <v>141</v>
      </c>
      <c r="E166" s="215" t="s">
        <v>263</v>
      </c>
      <c r="F166" s="216" t="s">
        <v>264</v>
      </c>
      <c r="G166" s="217" t="s">
        <v>208</v>
      </c>
      <c r="H166" s="218">
        <v>9.5030000000000001</v>
      </c>
      <c r="I166" s="219"/>
      <c r="J166" s="220">
        <f>ROUND(I166*H166,2)</f>
        <v>0</v>
      </c>
      <c r="K166" s="221"/>
      <c r="L166" s="41"/>
      <c r="M166" s="222" t="s">
        <v>1</v>
      </c>
      <c r="N166" s="223" t="s">
        <v>37</v>
      </c>
      <c r="O166" s="88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6" t="s">
        <v>139</v>
      </c>
      <c r="AT166" s="226" t="s">
        <v>141</v>
      </c>
      <c r="AU166" s="226" t="s">
        <v>82</v>
      </c>
      <c r="AY166" s="14" t="s">
        <v>140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4" t="s">
        <v>80</v>
      </c>
      <c r="BK166" s="227">
        <f>ROUND(I166*H166,2)</f>
        <v>0</v>
      </c>
      <c r="BL166" s="14" t="s">
        <v>139</v>
      </c>
      <c r="BM166" s="226" t="s">
        <v>98</v>
      </c>
    </row>
    <row r="167" s="2" customFormat="1" ht="16.5" customHeight="1">
      <c r="A167" s="35"/>
      <c r="B167" s="36"/>
      <c r="C167" s="214" t="s">
        <v>224</v>
      </c>
      <c r="D167" s="214" t="s">
        <v>141</v>
      </c>
      <c r="E167" s="215" t="s">
        <v>265</v>
      </c>
      <c r="F167" s="216" t="s">
        <v>266</v>
      </c>
      <c r="G167" s="217" t="s">
        <v>194</v>
      </c>
      <c r="H167" s="218">
        <v>0.35599999999999998</v>
      </c>
      <c r="I167" s="219"/>
      <c r="J167" s="220">
        <f>ROUND(I167*H167,2)</f>
        <v>0</v>
      </c>
      <c r="K167" s="221"/>
      <c r="L167" s="41"/>
      <c r="M167" s="222" t="s">
        <v>1</v>
      </c>
      <c r="N167" s="223" t="s">
        <v>37</v>
      </c>
      <c r="O167" s="88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6" t="s">
        <v>139</v>
      </c>
      <c r="AT167" s="226" t="s">
        <v>141</v>
      </c>
      <c r="AU167" s="226" t="s">
        <v>82</v>
      </c>
      <c r="AY167" s="14" t="s">
        <v>140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14" t="s">
        <v>80</v>
      </c>
      <c r="BK167" s="227">
        <f>ROUND(I167*H167,2)</f>
        <v>0</v>
      </c>
      <c r="BL167" s="14" t="s">
        <v>139</v>
      </c>
      <c r="BM167" s="226" t="s">
        <v>267</v>
      </c>
    </row>
    <row r="168" s="2" customFormat="1" ht="21.75" customHeight="1">
      <c r="A168" s="35"/>
      <c r="B168" s="36"/>
      <c r="C168" s="214" t="s">
        <v>268</v>
      </c>
      <c r="D168" s="214" t="s">
        <v>141</v>
      </c>
      <c r="E168" s="215" t="s">
        <v>269</v>
      </c>
      <c r="F168" s="216" t="s">
        <v>270</v>
      </c>
      <c r="G168" s="217" t="s">
        <v>184</v>
      </c>
      <c r="H168" s="218">
        <v>0.34499999999999997</v>
      </c>
      <c r="I168" s="219"/>
      <c r="J168" s="220">
        <f>ROUND(I168*H168,2)</f>
        <v>0</v>
      </c>
      <c r="K168" s="221"/>
      <c r="L168" s="41"/>
      <c r="M168" s="222" t="s">
        <v>1</v>
      </c>
      <c r="N168" s="223" t="s">
        <v>37</v>
      </c>
      <c r="O168" s="88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6" t="s">
        <v>139</v>
      </c>
      <c r="AT168" s="226" t="s">
        <v>141</v>
      </c>
      <c r="AU168" s="226" t="s">
        <v>82</v>
      </c>
      <c r="AY168" s="14" t="s">
        <v>140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4" t="s">
        <v>80</v>
      </c>
      <c r="BK168" s="227">
        <f>ROUND(I168*H168,2)</f>
        <v>0</v>
      </c>
      <c r="BL168" s="14" t="s">
        <v>139</v>
      </c>
      <c r="BM168" s="226" t="s">
        <v>271</v>
      </c>
    </row>
    <row r="169" s="2" customFormat="1" ht="24.15" customHeight="1">
      <c r="A169" s="35"/>
      <c r="B169" s="36"/>
      <c r="C169" s="214" t="s">
        <v>227</v>
      </c>
      <c r="D169" s="214" t="s">
        <v>141</v>
      </c>
      <c r="E169" s="215" t="s">
        <v>272</v>
      </c>
      <c r="F169" s="216" t="s">
        <v>273</v>
      </c>
      <c r="G169" s="217" t="s">
        <v>194</v>
      </c>
      <c r="H169" s="218">
        <v>0.051999999999999998</v>
      </c>
      <c r="I169" s="219"/>
      <c r="J169" s="220">
        <f>ROUND(I169*H169,2)</f>
        <v>0</v>
      </c>
      <c r="K169" s="221"/>
      <c r="L169" s="41"/>
      <c r="M169" s="222" t="s">
        <v>1</v>
      </c>
      <c r="N169" s="223" t="s">
        <v>37</v>
      </c>
      <c r="O169" s="88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6" t="s">
        <v>139</v>
      </c>
      <c r="AT169" s="226" t="s">
        <v>141</v>
      </c>
      <c r="AU169" s="226" t="s">
        <v>82</v>
      </c>
      <c r="AY169" s="14" t="s">
        <v>140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14" t="s">
        <v>80</v>
      </c>
      <c r="BK169" s="227">
        <f>ROUND(I169*H169,2)</f>
        <v>0</v>
      </c>
      <c r="BL169" s="14" t="s">
        <v>139</v>
      </c>
      <c r="BM169" s="226" t="s">
        <v>274</v>
      </c>
    </row>
    <row r="170" s="2" customFormat="1" ht="24.15" customHeight="1">
      <c r="A170" s="35"/>
      <c r="B170" s="36"/>
      <c r="C170" s="214" t="s">
        <v>275</v>
      </c>
      <c r="D170" s="214" t="s">
        <v>141</v>
      </c>
      <c r="E170" s="215" t="s">
        <v>276</v>
      </c>
      <c r="F170" s="216" t="s">
        <v>277</v>
      </c>
      <c r="G170" s="217" t="s">
        <v>208</v>
      </c>
      <c r="H170" s="218">
        <v>1.726</v>
      </c>
      <c r="I170" s="219"/>
      <c r="J170" s="220">
        <f>ROUND(I170*H170,2)</f>
        <v>0</v>
      </c>
      <c r="K170" s="221"/>
      <c r="L170" s="41"/>
      <c r="M170" s="222" t="s">
        <v>1</v>
      </c>
      <c r="N170" s="223" t="s">
        <v>37</v>
      </c>
      <c r="O170" s="88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6" t="s">
        <v>139</v>
      </c>
      <c r="AT170" s="226" t="s">
        <v>141</v>
      </c>
      <c r="AU170" s="226" t="s">
        <v>82</v>
      </c>
      <c r="AY170" s="14" t="s">
        <v>140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4" t="s">
        <v>80</v>
      </c>
      <c r="BK170" s="227">
        <f>ROUND(I170*H170,2)</f>
        <v>0</v>
      </c>
      <c r="BL170" s="14" t="s">
        <v>139</v>
      </c>
      <c r="BM170" s="226" t="s">
        <v>278</v>
      </c>
    </row>
    <row r="171" s="2" customFormat="1" ht="24.15" customHeight="1">
      <c r="A171" s="35"/>
      <c r="B171" s="36"/>
      <c r="C171" s="214" t="s">
        <v>92</v>
      </c>
      <c r="D171" s="214" t="s">
        <v>141</v>
      </c>
      <c r="E171" s="215" t="s">
        <v>279</v>
      </c>
      <c r="F171" s="216" t="s">
        <v>280</v>
      </c>
      <c r="G171" s="217" t="s">
        <v>208</v>
      </c>
      <c r="H171" s="218">
        <v>1.726</v>
      </c>
      <c r="I171" s="219"/>
      <c r="J171" s="220">
        <f>ROUND(I171*H171,2)</f>
        <v>0</v>
      </c>
      <c r="K171" s="221"/>
      <c r="L171" s="41"/>
      <c r="M171" s="222" t="s">
        <v>1</v>
      </c>
      <c r="N171" s="223" t="s">
        <v>37</v>
      </c>
      <c r="O171" s="88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6" t="s">
        <v>139</v>
      </c>
      <c r="AT171" s="226" t="s">
        <v>141</v>
      </c>
      <c r="AU171" s="226" t="s">
        <v>82</v>
      </c>
      <c r="AY171" s="14" t="s">
        <v>140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14" t="s">
        <v>80</v>
      </c>
      <c r="BK171" s="227">
        <f>ROUND(I171*H171,2)</f>
        <v>0</v>
      </c>
      <c r="BL171" s="14" t="s">
        <v>139</v>
      </c>
      <c r="BM171" s="226" t="s">
        <v>101</v>
      </c>
    </row>
    <row r="172" s="2" customFormat="1" ht="24.15" customHeight="1">
      <c r="A172" s="35"/>
      <c r="B172" s="36"/>
      <c r="C172" s="214" t="s">
        <v>281</v>
      </c>
      <c r="D172" s="214" t="s">
        <v>141</v>
      </c>
      <c r="E172" s="215" t="s">
        <v>282</v>
      </c>
      <c r="F172" s="216" t="s">
        <v>283</v>
      </c>
      <c r="G172" s="217" t="s">
        <v>240</v>
      </c>
      <c r="H172" s="218">
        <v>4.1900000000000004</v>
      </c>
      <c r="I172" s="219"/>
      <c r="J172" s="220">
        <f>ROUND(I172*H172,2)</f>
        <v>0</v>
      </c>
      <c r="K172" s="221"/>
      <c r="L172" s="41"/>
      <c r="M172" s="222" t="s">
        <v>1</v>
      </c>
      <c r="N172" s="223" t="s">
        <v>37</v>
      </c>
      <c r="O172" s="88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6" t="s">
        <v>139</v>
      </c>
      <c r="AT172" s="226" t="s">
        <v>141</v>
      </c>
      <c r="AU172" s="226" t="s">
        <v>82</v>
      </c>
      <c r="AY172" s="14" t="s">
        <v>140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4" t="s">
        <v>80</v>
      </c>
      <c r="BK172" s="227">
        <f>ROUND(I172*H172,2)</f>
        <v>0</v>
      </c>
      <c r="BL172" s="14" t="s">
        <v>139</v>
      </c>
      <c r="BM172" s="226" t="s">
        <v>284</v>
      </c>
    </row>
    <row r="173" s="2" customFormat="1" ht="16.5" customHeight="1">
      <c r="A173" s="35"/>
      <c r="B173" s="36"/>
      <c r="C173" s="214" t="s">
        <v>233</v>
      </c>
      <c r="D173" s="214" t="s">
        <v>141</v>
      </c>
      <c r="E173" s="215" t="s">
        <v>285</v>
      </c>
      <c r="F173" s="216" t="s">
        <v>286</v>
      </c>
      <c r="G173" s="217" t="s">
        <v>208</v>
      </c>
      <c r="H173" s="218">
        <v>2.4380000000000002</v>
      </c>
      <c r="I173" s="219"/>
      <c r="J173" s="220">
        <f>ROUND(I173*H173,2)</f>
        <v>0</v>
      </c>
      <c r="K173" s="221"/>
      <c r="L173" s="41"/>
      <c r="M173" s="222" t="s">
        <v>1</v>
      </c>
      <c r="N173" s="223" t="s">
        <v>37</v>
      </c>
      <c r="O173" s="88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6" t="s">
        <v>139</v>
      </c>
      <c r="AT173" s="226" t="s">
        <v>141</v>
      </c>
      <c r="AU173" s="226" t="s">
        <v>82</v>
      </c>
      <c r="AY173" s="14" t="s">
        <v>140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4" t="s">
        <v>80</v>
      </c>
      <c r="BK173" s="227">
        <f>ROUND(I173*H173,2)</f>
        <v>0</v>
      </c>
      <c r="BL173" s="14" t="s">
        <v>139</v>
      </c>
      <c r="BM173" s="226" t="s">
        <v>287</v>
      </c>
    </row>
    <row r="174" s="12" customFormat="1" ht="22.8" customHeight="1">
      <c r="A174" s="12"/>
      <c r="B174" s="200"/>
      <c r="C174" s="201"/>
      <c r="D174" s="202" t="s">
        <v>71</v>
      </c>
      <c r="E174" s="228" t="s">
        <v>151</v>
      </c>
      <c r="F174" s="228" t="s">
        <v>288</v>
      </c>
      <c r="G174" s="201"/>
      <c r="H174" s="201"/>
      <c r="I174" s="204"/>
      <c r="J174" s="229">
        <f>BK174</f>
        <v>0</v>
      </c>
      <c r="K174" s="201"/>
      <c r="L174" s="206"/>
      <c r="M174" s="207"/>
      <c r="N174" s="208"/>
      <c r="O174" s="208"/>
      <c r="P174" s="209">
        <f>P175</f>
        <v>0</v>
      </c>
      <c r="Q174" s="208"/>
      <c r="R174" s="209">
        <f>R175</f>
        <v>0</v>
      </c>
      <c r="S174" s="208"/>
      <c r="T174" s="210">
        <f>T175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1" t="s">
        <v>80</v>
      </c>
      <c r="AT174" s="212" t="s">
        <v>71</v>
      </c>
      <c r="AU174" s="212" t="s">
        <v>80</v>
      </c>
      <c r="AY174" s="211" t="s">
        <v>140</v>
      </c>
      <c r="BK174" s="213">
        <f>BK175</f>
        <v>0</v>
      </c>
    </row>
    <row r="175" s="2" customFormat="1" ht="21.75" customHeight="1">
      <c r="A175" s="35"/>
      <c r="B175" s="36"/>
      <c r="C175" s="214" t="s">
        <v>289</v>
      </c>
      <c r="D175" s="214" t="s">
        <v>141</v>
      </c>
      <c r="E175" s="215" t="s">
        <v>290</v>
      </c>
      <c r="F175" s="216" t="s">
        <v>291</v>
      </c>
      <c r="G175" s="217" t="s">
        <v>208</v>
      </c>
      <c r="H175" s="218">
        <v>17.809999999999999</v>
      </c>
      <c r="I175" s="219"/>
      <c r="J175" s="220">
        <f>ROUND(I175*H175,2)</f>
        <v>0</v>
      </c>
      <c r="K175" s="221"/>
      <c r="L175" s="41"/>
      <c r="M175" s="222" t="s">
        <v>1</v>
      </c>
      <c r="N175" s="223" t="s">
        <v>37</v>
      </c>
      <c r="O175" s="88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6" t="s">
        <v>139</v>
      </c>
      <c r="AT175" s="226" t="s">
        <v>141</v>
      </c>
      <c r="AU175" s="226" t="s">
        <v>82</v>
      </c>
      <c r="AY175" s="14" t="s">
        <v>140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4" t="s">
        <v>80</v>
      </c>
      <c r="BK175" s="227">
        <f>ROUND(I175*H175,2)</f>
        <v>0</v>
      </c>
      <c r="BL175" s="14" t="s">
        <v>139</v>
      </c>
      <c r="BM175" s="226" t="s">
        <v>292</v>
      </c>
    </row>
    <row r="176" s="12" customFormat="1" ht="22.8" customHeight="1">
      <c r="A176" s="12"/>
      <c r="B176" s="200"/>
      <c r="C176" s="201"/>
      <c r="D176" s="202" t="s">
        <v>71</v>
      </c>
      <c r="E176" s="228" t="s">
        <v>156</v>
      </c>
      <c r="F176" s="228" t="s">
        <v>293</v>
      </c>
      <c r="G176" s="201"/>
      <c r="H176" s="201"/>
      <c r="I176" s="204"/>
      <c r="J176" s="229">
        <f>BK176</f>
        <v>0</v>
      </c>
      <c r="K176" s="201"/>
      <c r="L176" s="206"/>
      <c r="M176" s="207"/>
      <c r="N176" s="208"/>
      <c r="O176" s="208"/>
      <c r="P176" s="209">
        <f>SUM(P177:P196)</f>
        <v>0</v>
      </c>
      <c r="Q176" s="208"/>
      <c r="R176" s="209">
        <f>SUM(R177:R196)</f>
        <v>0</v>
      </c>
      <c r="S176" s="208"/>
      <c r="T176" s="210">
        <f>SUM(T177:T196)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1" t="s">
        <v>80</v>
      </c>
      <c r="AT176" s="212" t="s">
        <v>71</v>
      </c>
      <c r="AU176" s="212" t="s">
        <v>80</v>
      </c>
      <c r="AY176" s="211" t="s">
        <v>140</v>
      </c>
      <c r="BK176" s="213">
        <f>SUM(BK177:BK196)</f>
        <v>0</v>
      </c>
    </row>
    <row r="177" s="2" customFormat="1" ht="24.15" customHeight="1">
      <c r="A177" s="35"/>
      <c r="B177" s="36"/>
      <c r="C177" s="214" t="s">
        <v>237</v>
      </c>
      <c r="D177" s="214" t="s">
        <v>141</v>
      </c>
      <c r="E177" s="215" t="s">
        <v>294</v>
      </c>
      <c r="F177" s="216" t="s">
        <v>295</v>
      </c>
      <c r="G177" s="217" t="s">
        <v>208</v>
      </c>
      <c r="H177" s="218">
        <v>383.87</v>
      </c>
      <c r="I177" s="219"/>
      <c r="J177" s="220">
        <f>ROUND(I177*H177,2)</f>
        <v>0</v>
      </c>
      <c r="K177" s="221"/>
      <c r="L177" s="41"/>
      <c r="M177" s="222" t="s">
        <v>1</v>
      </c>
      <c r="N177" s="223" t="s">
        <v>37</v>
      </c>
      <c r="O177" s="88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6" t="s">
        <v>139</v>
      </c>
      <c r="AT177" s="226" t="s">
        <v>141</v>
      </c>
      <c r="AU177" s="226" t="s">
        <v>82</v>
      </c>
      <c r="AY177" s="14" t="s">
        <v>140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4" t="s">
        <v>80</v>
      </c>
      <c r="BK177" s="227">
        <f>ROUND(I177*H177,2)</f>
        <v>0</v>
      </c>
      <c r="BL177" s="14" t="s">
        <v>139</v>
      </c>
      <c r="BM177" s="226" t="s">
        <v>296</v>
      </c>
    </row>
    <row r="178" s="2" customFormat="1" ht="24.15" customHeight="1">
      <c r="A178" s="35"/>
      <c r="B178" s="36"/>
      <c r="C178" s="214" t="s">
        <v>297</v>
      </c>
      <c r="D178" s="214" t="s">
        <v>141</v>
      </c>
      <c r="E178" s="215" t="s">
        <v>298</v>
      </c>
      <c r="F178" s="216" t="s">
        <v>299</v>
      </c>
      <c r="G178" s="217" t="s">
        <v>208</v>
      </c>
      <c r="H178" s="218">
        <v>49.280000000000001</v>
      </c>
      <c r="I178" s="219"/>
      <c r="J178" s="220">
        <f>ROUND(I178*H178,2)</f>
        <v>0</v>
      </c>
      <c r="K178" s="221"/>
      <c r="L178" s="41"/>
      <c r="M178" s="222" t="s">
        <v>1</v>
      </c>
      <c r="N178" s="223" t="s">
        <v>37</v>
      </c>
      <c r="O178" s="88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6" t="s">
        <v>139</v>
      </c>
      <c r="AT178" s="226" t="s">
        <v>141</v>
      </c>
      <c r="AU178" s="226" t="s">
        <v>82</v>
      </c>
      <c r="AY178" s="14" t="s">
        <v>140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14" t="s">
        <v>80</v>
      </c>
      <c r="BK178" s="227">
        <f>ROUND(I178*H178,2)</f>
        <v>0</v>
      </c>
      <c r="BL178" s="14" t="s">
        <v>139</v>
      </c>
      <c r="BM178" s="226" t="s">
        <v>104</v>
      </c>
    </row>
    <row r="179" s="2" customFormat="1" ht="24.15" customHeight="1">
      <c r="A179" s="35"/>
      <c r="B179" s="36"/>
      <c r="C179" s="214" t="s">
        <v>241</v>
      </c>
      <c r="D179" s="214" t="s">
        <v>141</v>
      </c>
      <c r="E179" s="215" t="s">
        <v>300</v>
      </c>
      <c r="F179" s="216" t="s">
        <v>301</v>
      </c>
      <c r="G179" s="217" t="s">
        <v>208</v>
      </c>
      <c r="H179" s="218">
        <v>37.729999999999997</v>
      </c>
      <c r="I179" s="219"/>
      <c r="J179" s="220">
        <f>ROUND(I179*H179,2)</f>
        <v>0</v>
      </c>
      <c r="K179" s="221"/>
      <c r="L179" s="41"/>
      <c r="M179" s="222" t="s">
        <v>1</v>
      </c>
      <c r="N179" s="223" t="s">
        <v>37</v>
      </c>
      <c r="O179" s="88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6" t="s">
        <v>139</v>
      </c>
      <c r="AT179" s="226" t="s">
        <v>141</v>
      </c>
      <c r="AU179" s="226" t="s">
        <v>82</v>
      </c>
      <c r="AY179" s="14" t="s">
        <v>140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4" t="s">
        <v>80</v>
      </c>
      <c r="BK179" s="227">
        <f>ROUND(I179*H179,2)</f>
        <v>0</v>
      </c>
      <c r="BL179" s="14" t="s">
        <v>139</v>
      </c>
      <c r="BM179" s="226" t="s">
        <v>302</v>
      </c>
    </row>
    <row r="180" s="2" customFormat="1" ht="24.15" customHeight="1">
      <c r="A180" s="35"/>
      <c r="B180" s="36"/>
      <c r="C180" s="214" t="s">
        <v>303</v>
      </c>
      <c r="D180" s="214" t="s">
        <v>141</v>
      </c>
      <c r="E180" s="215" t="s">
        <v>304</v>
      </c>
      <c r="F180" s="216" t="s">
        <v>305</v>
      </c>
      <c r="G180" s="217" t="s">
        <v>208</v>
      </c>
      <c r="H180" s="218">
        <v>112.02</v>
      </c>
      <c r="I180" s="219"/>
      <c r="J180" s="220">
        <f>ROUND(I180*H180,2)</f>
        <v>0</v>
      </c>
      <c r="K180" s="221"/>
      <c r="L180" s="41"/>
      <c r="M180" s="222" t="s">
        <v>1</v>
      </c>
      <c r="N180" s="223" t="s">
        <v>37</v>
      </c>
      <c r="O180" s="88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6" t="s">
        <v>139</v>
      </c>
      <c r="AT180" s="226" t="s">
        <v>141</v>
      </c>
      <c r="AU180" s="226" t="s">
        <v>82</v>
      </c>
      <c r="AY180" s="14" t="s">
        <v>140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4" t="s">
        <v>80</v>
      </c>
      <c r="BK180" s="227">
        <f>ROUND(I180*H180,2)</f>
        <v>0</v>
      </c>
      <c r="BL180" s="14" t="s">
        <v>139</v>
      </c>
      <c r="BM180" s="226" t="s">
        <v>306</v>
      </c>
    </row>
    <row r="181" s="2" customFormat="1" ht="37.8" customHeight="1">
      <c r="A181" s="35"/>
      <c r="B181" s="36"/>
      <c r="C181" s="214" t="s">
        <v>245</v>
      </c>
      <c r="D181" s="214" t="s">
        <v>141</v>
      </c>
      <c r="E181" s="215" t="s">
        <v>307</v>
      </c>
      <c r="F181" s="216" t="s">
        <v>308</v>
      </c>
      <c r="G181" s="217" t="s">
        <v>208</v>
      </c>
      <c r="H181" s="218">
        <v>1170.06</v>
      </c>
      <c r="I181" s="219"/>
      <c r="J181" s="220">
        <f>ROUND(I181*H181,2)</f>
        <v>0</v>
      </c>
      <c r="K181" s="221"/>
      <c r="L181" s="41"/>
      <c r="M181" s="222" t="s">
        <v>1</v>
      </c>
      <c r="N181" s="223" t="s">
        <v>37</v>
      </c>
      <c r="O181" s="88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6" t="s">
        <v>139</v>
      </c>
      <c r="AT181" s="226" t="s">
        <v>141</v>
      </c>
      <c r="AU181" s="226" t="s">
        <v>82</v>
      </c>
      <c r="AY181" s="14" t="s">
        <v>140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4" t="s">
        <v>80</v>
      </c>
      <c r="BK181" s="227">
        <f>ROUND(I181*H181,2)</f>
        <v>0</v>
      </c>
      <c r="BL181" s="14" t="s">
        <v>139</v>
      </c>
      <c r="BM181" s="226" t="s">
        <v>309</v>
      </c>
    </row>
    <row r="182" s="2" customFormat="1" ht="16.5" customHeight="1">
      <c r="A182" s="35"/>
      <c r="B182" s="36"/>
      <c r="C182" s="214" t="s">
        <v>310</v>
      </c>
      <c r="D182" s="214" t="s">
        <v>141</v>
      </c>
      <c r="E182" s="215" t="s">
        <v>311</v>
      </c>
      <c r="F182" s="216" t="s">
        <v>312</v>
      </c>
      <c r="G182" s="217" t="s">
        <v>208</v>
      </c>
      <c r="H182" s="218">
        <v>0.40999999999999998</v>
      </c>
      <c r="I182" s="219"/>
      <c r="J182" s="220">
        <f>ROUND(I182*H182,2)</f>
        <v>0</v>
      </c>
      <c r="K182" s="221"/>
      <c r="L182" s="41"/>
      <c r="M182" s="222" t="s">
        <v>1</v>
      </c>
      <c r="N182" s="223" t="s">
        <v>37</v>
      </c>
      <c r="O182" s="88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6" t="s">
        <v>139</v>
      </c>
      <c r="AT182" s="226" t="s">
        <v>141</v>
      </c>
      <c r="AU182" s="226" t="s">
        <v>82</v>
      </c>
      <c r="AY182" s="14" t="s">
        <v>140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14" t="s">
        <v>80</v>
      </c>
      <c r="BK182" s="227">
        <f>ROUND(I182*H182,2)</f>
        <v>0</v>
      </c>
      <c r="BL182" s="14" t="s">
        <v>139</v>
      </c>
      <c r="BM182" s="226" t="s">
        <v>313</v>
      </c>
    </row>
    <row r="183" s="2" customFormat="1" ht="24.15" customHeight="1">
      <c r="A183" s="35"/>
      <c r="B183" s="36"/>
      <c r="C183" s="214" t="s">
        <v>95</v>
      </c>
      <c r="D183" s="214" t="s">
        <v>141</v>
      </c>
      <c r="E183" s="215" t="s">
        <v>314</v>
      </c>
      <c r="F183" s="216" t="s">
        <v>315</v>
      </c>
      <c r="G183" s="217" t="s">
        <v>208</v>
      </c>
      <c r="H183" s="218">
        <v>16.254999999999999</v>
      </c>
      <c r="I183" s="219"/>
      <c r="J183" s="220">
        <f>ROUND(I183*H183,2)</f>
        <v>0</v>
      </c>
      <c r="K183" s="221"/>
      <c r="L183" s="41"/>
      <c r="M183" s="222" t="s">
        <v>1</v>
      </c>
      <c r="N183" s="223" t="s">
        <v>37</v>
      </c>
      <c r="O183" s="88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6" t="s">
        <v>139</v>
      </c>
      <c r="AT183" s="226" t="s">
        <v>141</v>
      </c>
      <c r="AU183" s="226" t="s">
        <v>82</v>
      </c>
      <c r="AY183" s="14" t="s">
        <v>140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14" t="s">
        <v>80</v>
      </c>
      <c r="BK183" s="227">
        <f>ROUND(I183*H183,2)</f>
        <v>0</v>
      </c>
      <c r="BL183" s="14" t="s">
        <v>139</v>
      </c>
      <c r="BM183" s="226" t="s">
        <v>107</v>
      </c>
    </row>
    <row r="184" s="2" customFormat="1" ht="33" customHeight="1">
      <c r="A184" s="35"/>
      <c r="B184" s="36"/>
      <c r="C184" s="214" t="s">
        <v>316</v>
      </c>
      <c r="D184" s="214" t="s">
        <v>141</v>
      </c>
      <c r="E184" s="215" t="s">
        <v>317</v>
      </c>
      <c r="F184" s="216" t="s">
        <v>318</v>
      </c>
      <c r="G184" s="217" t="s">
        <v>184</v>
      </c>
      <c r="H184" s="218">
        <v>1.425</v>
      </c>
      <c r="I184" s="219"/>
      <c r="J184" s="220">
        <f>ROUND(I184*H184,2)</f>
        <v>0</v>
      </c>
      <c r="K184" s="221"/>
      <c r="L184" s="41"/>
      <c r="M184" s="222" t="s">
        <v>1</v>
      </c>
      <c r="N184" s="223" t="s">
        <v>37</v>
      </c>
      <c r="O184" s="88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6" t="s">
        <v>139</v>
      </c>
      <c r="AT184" s="226" t="s">
        <v>141</v>
      </c>
      <c r="AU184" s="226" t="s">
        <v>82</v>
      </c>
      <c r="AY184" s="14" t="s">
        <v>140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4" t="s">
        <v>80</v>
      </c>
      <c r="BK184" s="227">
        <f>ROUND(I184*H184,2)</f>
        <v>0</v>
      </c>
      <c r="BL184" s="14" t="s">
        <v>139</v>
      </c>
      <c r="BM184" s="226" t="s">
        <v>319</v>
      </c>
    </row>
    <row r="185" s="2" customFormat="1" ht="33" customHeight="1">
      <c r="A185" s="35"/>
      <c r="B185" s="36"/>
      <c r="C185" s="214" t="s">
        <v>251</v>
      </c>
      <c r="D185" s="214" t="s">
        <v>141</v>
      </c>
      <c r="E185" s="215" t="s">
        <v>320</v>
      </c>
      <c r="F185" s="216" t="s">
        <v>321</v>
      </c>
      <c r="G185" s="217" t="s">
        <v>184</v>
      </c>
      <c r="H185" s="218">
        <v>9.2200000000000006</v>
      </c>
      <c r="I185" s="219"/>
      <c r="J185" s="220">
        <f>ROUND(I185*H185,2)</f>
        <v>0</v>
      </c>
      <c r="K185" s="221"/>
      <c r="L185" s="41"/>
      <c r="M185" s="222" t="s">
        <v>1</v>
      </c>
      <c r="N185" s="223" t="s">
        <v>37</v>
      </c>
      <c r="O185" s="88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6" t="s">
        <v>139</v>
      </c>
      <c r="AT185" s="226" t="s">
        <v>141</v>
      </c>
      <c r="AU185" s="226" t="s">
        <v>82</v>
      </c>
      <c r="AY185" s="14" t="s">
        <v>140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4" t="s">
        <v>80</v>
      </c>
      <c r="BK185" s="227">
        <f>ROUND(I185*H185,2)</f>
        <v>0</v>
      </c>
      <c r="BL185" s="14" t="s">
        <v>139</v>
      </c>
      <c r="BM185" s="226" t="s">
        <v>322</v>
      </c>
    </row>
    <row r="186" s="2" customFormat="1" ht="24.15" customHeight="1">
      <c r="A186" s="35"/>
      <c r="B186" s="36"/>
      <c r="C186" s="214" t="s">
        <v>323</v>
      </c>
      <c r="D186" s="214" t="s">
        <v>141</v>
      </c>
      <c r="E186" s="215" t="s">
        <v>324</v>
      </c>
      <c r="F186" s="216" t="s">
        <v>325</v>
      </c>
      <c r="G186" s="217" t="s">
        <v>184</v>
      </c>
      <c r="H186" s="218">
        <v>3.3999999999999999</v>
      </c>
      <c r="I186" s="219"/>
      <c r="J186" s="220">
        <f>ROUND(I186*H186,2)</f>
        <v>0</v>
      </c>
      <c r="K186" s="221"/>
      <c r="L186" s="41"/>
      <c r="M186" s="222" t="s">
        <v>1</v>
      </c>
      <c r="N186" s="223" t="s">
        <v>37</v>
      </c>
      <c r="O186" s="88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6" t="s">
        <v>139</v>
      </c>
      <c r="AT186" s="226" t="s">
        <v>141</v>
      </c>
      <c r="AU186" s="226" t="s">
        <v>82</v>
      </c>
      <c r="AY186" s="14" t="s">
        <v>140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14" t="s">
        <v>80</v>
      </c>
      <c r="BK186" s="227">
        <f>ROUND(I186*H186,2)</f>
        <v>0</v>
      </c>
      <c r="BL186" s="14" t="s">
        <v>139</v>
      </c>
      <c r="BM186" s="226" t="s">
        <v>326</v>
      </c>
    </row>
    <row r="187" s="2" customFormat="1" ht="33" customHeight="1">
      <c r="A187" s="35"/>
      <c r="B187" s="36"/>
      <c r="C187" s="214" t="s">
        <v>254</v>
      </c>
      <c r="D187" s="214" t="s">
        <v>141</v>
      </c>
      <c r="E187" s="215" t="s">
        <v>327</v>
      </c>
      <c r="F187" s="216" t="s">
        <v>328</v>
      </c>
      <c r="G187" s="217" t="s">
        <v>184</v>
      </c>
      <c r="H187" s="218">
        <v>0.71299999999999997</v>
      </c>
      <c r="I187" s="219"/>
      <c r="J187" s="220">
        <f>ROUND(I187*H187,2)</f>
        <v>0</v>
      </c>
      <c r="K187" s="221"/>
      <c r="L187" s="41"/>
      <c r="M187" s="222" t="s">
        <v>1</v>
      </c>
      <c r="N187" s="223" t="s">
        <v>37</v>
      </c>
      <c r="O187" s="88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6" t="s">
        <v>139</v>
      </c>
      <c r="AT187" s="226" t="s">
        <v>141</v>
      </c>
      <c r="AU187" s="226" t="s">
        <v>82</v>
      </c>
      <c r="AY187" s="14" t="s">
        <v>140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14" t="s">
        <v>80</v>
      </c>
      <c r="BK187" s="227">
        <f>ROUND(I187*H187,2)</f>
        <v>0</v>
      </c>
      <c r="BL187" s="14" t="s">
        <v>139</v>
      </c>
      <c r="BM187" s="226" t="s">
        <v>329</v>
      </c>
    </row>
    <row r="188" s="2" customFormat="1" ht="33" customHeight="1">
      <c r="A188" s="35"/>
      <c r="B188" s="36"/>
      <c r="C188" s="214" t="s">
        <v>330</v>
      </c>
      <c r="D188" s="214" t="s">
        <v>141</v>
      </c>
      <c r="E188" s="215" t="s">
        <v>331</v>
      </c>
      <c r="F188" s="216" t="s">
        <v>332</v>
      </c>
      <c r="G188" s="217" t="s">
        <v>184</v>
      </c>
      <c r="H188" s="218">
        <v>4.6100000000000003</v>
      </c>
      <c r="I188" s="219"/>
      <c r="J188" s="220">
        <f>ROUND(I188*H188,2)</f>
        <v>0</v>
      </c>
      <c r="K188" s="221"/>
      <c r="L188" s="41"/>
      <c r="M188" s="222" t="s">
        <v>1</v>
      </c>
      <c r="N188" s="223" t="s">
        <v>37</v>
      </c>
      <c r="O188" s="88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6" t="s">
        <v>139</v>
      </c>
      <c r="AT188" s="226" t="s">
        <v>141</v>
      </c>
      <c r="AU188" s="226" t="s">
        <v>82</v>
      </c>
      <c r="AY188" s="14" t="s">
        <v>140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4" t="s">
        <v>80</v>
      </c>
      <c r="BK188" s="227">
        <f>ROUND(I188*H188,2)</f>
        <v>0</v>
      </c>
      <c r="BL188" s="14" t="s">
        <v>139</v>
      </c>
      <c r="BM188" s="226" t="s">
        <v>110</v>
      </c>
    </row>
    <row r="189" s="2" customFormat="1" ht="16.5" customHeight="1">
      <c r="A189" s="35"/>
      <c r="B189" s="36"/>
      <c r="C189" s="214" t="s">
        <v>258</v>
      </c>
      <c r="D189" s="214" t="s">
        <v>141</v>
      </c>
      <c r="E189" s="215" t="s">
        <v>333</v>
      </c>
      <c r="F189" s="216" t="s">
        <v>334</v>
      </c>
      <c r="G189" s="217" t="s">
        <v>194</v>
      </c>
      <c r="H189" s="218">
        <v>0.56799999999999995</v>
      </c>
      <c r="I189" s="219"/>
      <c r="J189" s="220">
        <f>ROUND(I189*H189,2)</f>
        <v>0</v>
      </c>
      <c r="K189" s="221"/>
      <c r="L189" s="41"/>
      <c r="M189" s="222" t="s">
        <v>1</v>
      </c>
      <c r="N189" s="223" t="s">
        <v>37</v>
      </c>
      <c r="O189" s="88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6" t="s">
        <v>139</v>
      </c>
      <c r="AT189" s="226" t="s">
        <v>141</v>
      </c>
      <c r="AU189" s="226" t="s">
        <v>82</v>
      </c>
      <c r="AY189" s="14" t="s">
        <v>140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14" t="s">
        <v>80</v>
      </c>
      <c r="BK189" s="227">
        <f>ROUND(I189*H189,2)</f>
        <v>0</v>
      </c>
      <c r="BL189" s="14" t="s">
        <v>139</v>
      </c>
      <c r="BM189" s="226" t="s">
        <v>335</v>
      </c>
    </row>
    <row r="190" s="2" customFormat="1" ht="21.75" customHeight="1">
      <c r="A190" s="35"/>
      <c r="B190" s="36"/>
      <c r="C190" s="214" t="s">
        <v>336</v>
      </c>
      <c r="D190" s="214" t="s">
        <v>141</v>
      </c>
      <c r="E190" s="215" t="s">
        <v>337</v>
      </c>
      <c r="F190" s="216" t="s">
        <v>338</v>
      </c>
      <c r="G190" s="217" t="s">
        <v>213</v>
      </c>
      <c r="H190" s="218">
        <v>21</v>
      </c>
      <c r="I190" s="219"/>
      <c r="J190" s="220">
        <f>ROUND(I190*H190,2)</f>
        <v>0</v>
      </c>
      <c r="K190" s="221"/>
      <c r="L190" s="41"/>
      <c r="M190" s="222" t="s">
        <v>1</v>
      </c>
      <c r="N190" s="223" t="s">
        <v>37</v>
      </c>
      <c r="O190" s="88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6" t="s">
        <v>139</v>
      </c>
      <c r="AT190" s="226" t="s">
        <v>141</v>
      </c>
      <c r="AU190" s="226" t="s">
        <v>82</v>
      </c>
      <c r="AY190" s="14" t="s">
        <v>140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14" t="s">
        <v>80</v>
      </c>
      <c r="BK190" s="227">
        <f>ROUND(I190*H190,2)</f>
        <v>0</v>
      </c>
      <c r="BL190" s="14" t="s">
        <v>139</v>
      </c>
      <c r="BM190" s="226" t="s">
        <v>339</v>
      </c>
    </row>
    <row r="191" s="2" customFormat="1" ht="33" customHeight="1">
      <c r="A191" s="35"/>
      <c r="B191" s="36"/>
      <c r="C191" s="235" t="s">
        <v>261</v>
      </c>
      <c r="D191" s="235" t="s">
        <v>201</v>
      </c>
      <c r="E191" s="236" t="s">
        <v>340</v>
      </c>
      <c r="F191" s="237" t="s">
        <v>341</v>
      </c>
      <c r="G191" s="238" t="s">
        <v>213</v>
      </c>
      <c r="H191" s="239">
        <v>5</v>
      </c>
      <c r="I191" s="240"/>
      <c r="J191" s="241">
        <f>ROUND(I191*H191,2)</f>
        <v>0</v>
      </c>
      <c r="K191" s="242"/>
      <c r="L191" s="243"/>
      <c r="M191" s="244" t="s">
        <v>1</v>
      </c>
      <c r="N191" s="245" t="s">
        <v>37</v>
      </c>
      <c r="O191" s="88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6" t="s">
        <v>191</v>
      </c>
      <c r="AT191" s="226" t="s">
        <v>201</v>
      </c>
      <c r="AU191" s="226" t="s">
        <v>82</v>
      </c>
      <c r="AY191" s="14" t="s">
        <v>140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14" t="s">
        <v>80</v>
      </c>
      <c r="BK191" s="227">
        <f>ROUND(I191*H191,2)</f>
        <v>0</v>
      </c>
      <c r="BL191" s="14" t="s">
        <v>139</v>
      </c>
      <c r="BM191" s="226" t="s">
        <v>342</v>
      </c>
    </row>
    <row r="192" s="2" customFormat="1" ht="33" customHeight="1">
      <c r="A192" s="35"/>
      <c r="B192" s="36"/>
      <c r="C192" s="235" t="s">
        <v>343</v>
      </c>
      <c r="D192" s="235" t="s">
        <v>201</v>
      </c>
      <c r="E192" s="236" t="s">
        <v>344</v>
      </c>
      <c r="F192" s="237" t="s">
        <v>345</v>
      </c>
      <c r="G192" s="238" t="s">
        <v>213</v>
      </c>
      <c r="H192" s="239">
        <v>16</v>
      </c>
      <c r="I192" s="240"/>
      <c r="J192" s="241">
        <f>ROUND(I192*H192,2)</f>
        <v>0</v>
      </c>
      <c r="K192" s="242"/>
      <c r="L192" s="243"/>
      <c r="M192" s="244" t="s">
        <v>1</v>
      </c>
      <c r="N192" s="245" t="s">
        <v>37</v>
      </c>
      <c r="O192" s="88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6" t="s">
        <v>191</v>
      </c>
      <c r="AT192" s="226" t="s">
        <v>201</v>
      </c>
      <c r="AU192" s="226" t="s">
        <v>82</v>
      </c>
      <c r="AY192" s="14" t="s">
        <v>140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14" t="s">
        <v>80</v>
      </c>
      <c r="BK192" s="227">
        <f>ROUND(I192*H192,2)</f>
        <v>0</v>
      </c>
      <c r="BL192" s="14" t="s">
        <v>139</v>
      </c>
      <c r="BM192" s="226" t="s">
        <v>346</v>
      </c>
    </row>
    <row r="193" s="2" customFormat="1" ht="21.75" customHeight="1">
      <c r="A193" s="35"/>
      <c r="B193" s="36"/>
      <c r="C193" s="214" t="s">
        <v>98</v>
      </c>
      <c r="D193" s="214" t="s">
        <v>141</v>
      </c>
      <c r="E193" s="215" t="s">
        <v>347</v>
      </c>
      <c r="F193" s="216" t="s">
        <v>348</v>
      </c>
      <c r="G193" s="217" t="s">
        <v>213</v>
      </c>
      <c r="H193" s="218">
        <v>1</v>
      </c>
      <c r="I193" s="219"/>
      <c r="J193" s="220">
        <f>ROUND(I193*H193,2)</f>
        <v>0</v>
      </c>
      <c r="K193" s="221"/>
      <c r="L193" s="41"/>
      <c r="M193" s="222" t="s">
        <v>1</v>
      </c>
      <c r="N193" s="223" t="s">
        <v>37</v>
      </c>
      <c r="O193" s="88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6" t="s">
        <v>139</v>
      </c>
      <c r="AT193" s="226" t="s">
        <v>141</v>
      </c>
      <c r="AU193" s="226" t="s">
        <v>82</v>
      </c>
      <c r="AY193" s="14" t="s">
        <v>140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14" t="s">
        <v>80</v>
      </c>
      <c r="BK193" s="227">
        <f>ROUND(I193*H193,2)</f>
        <v>0</v>
      </c>
      <c r="BL193" s="14" t="s">
        <v>139</v>
      </c>
      <c r="BM193" s="226" t="s">
        <v>86</v>
      </c>
    </row>
    <row r="194" s="2" customFormat="1" ht="33" customHeight="1">
      <c r="A194" s="35"/>
      <c r="B194" s="36"/>
      <c r="C194" s="235" t="s">
        <v>349</v>
      </c>
      <c r="D194" s="235" t="s">
        <v>201</v>
      </c>
      <c r="E194" s="236" t="s">
        <v>350</v>
      </c>
      <c r="F194" s="237" t="s">
        <v>351</v>
      </c>
      <c r="G194" s="238" t="s">
        <v>213</v>
      </c>
      <c r="H194" s="239">
        <v>1</v>
      </c>
      <c r="I194" s="240"/>
      <c r="J194" s="241">
        <f>ROUND(I194*H194,2)</f>
        <v>0</v>
      </c>
      <c r="K194" s="242"/>
      <c r="L194" s="243"/>
      <c r="M194" s="244" t="s">
        <v>1</v>
      </c>
      <c r="N194" s="245" t="s">
        <v>37</v>
      </c>
      <c r="O194" s="88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6" t="s">
        <v>191</v>
      </c>
      <c r="AT194" s="226" t="s">
        <v>201</v>
      </c>
      <c r="AU194" s="226" t="s">
        <v>82</v>
      </c>
      <c r="AY194" s="14" t="s">
        <v>140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14" t="s">
        <v>80</v>
      </c>
      <c r="BK194" s="227">
        <f>ROUND(I194*H194,2)</f>
        <v>0</v>
      </c>
      <c r="BL194" s="14" t="s">
        <v>139</v>
      </c>
      <c r="BM194" s="226" t="s">
        <v>352</v>
      </c>
    </row>
    <row r="195" s="2" customFormat="1" ht="24.15" customHeight="1">
      <c r="A195" s="35"/>
      <c r="B195" s="36"/>
      <c r="C195" s="214" t="s">
        <v>267</v>
      </c>
      <c r="D195" s="214" t="s">
        <v>141</v>
      </c>
      <c r="E195" s="215" t="s">
        <v>353</v>
      </c>
      <c r="F195" s="216" t="s">
        <v>354</v>
      </c>
      <c r="G195" s="217" t="s">
        <v>213</v>
      </c>
      <c r="H195" s="218">
        <v>4</v>
      </c>
      <c r="I195" s="219"/>
      <c r="J195" s="220">
        <f>ROUND(I195*H195,2)</f>
        <v>0</v>
      </c>
      <c r="K195" s="221"/>
      <c r="L195" s="41"/>
      <c r="M195" s="222" t="s">
        <v>1</v>
      </c>
      <c r="N195" s="223" t="s">
        <v>37</v>
      </c>
      <c r="O195" s="88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6" t="s">
        <v>139</v>
      </c>
      <c r="AT195" s="226" t="s">
        <v>141</v>
      </c>
      <c r="AU195" s="226" t="s">
        <v>82</v>
      </c>
      <c r="AY195" s="14" t="s">
        <v>140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14" t="s">
        <v>80</v>
      </c>
      <c r="BK195" s="227">
        <f>ROUND(I195*H195,2)</f>
        <v>0</v>
      </c>
      <c r="BL195" s="14" t="s">
        <v>139</v>
      </c>
      <c r="BM195" s="226" t="s">
        <v>355</v>
      </c>
    </row>
    <row r="196" s="2" customFormat="1" ht="16.5" customHeight="1">
      <c r="A196" s="35"/>
      <c r="B196" s="36"/>
      <c r="C196" s="235" t="s">
        <v>356</v>
      </c>
      <c r="D196" s="235" t="s">
        <v>201</v>
      </c>
      <c r="E196" s="236" t="s">
        <v>357</v>
      </c>
      <c r="F196" s="237" t="s">
        <v>358</v>
      </c>
      <c r="G196" s="238" t="s">
        <v>213</v>
      </c>
      <c r="H196" s="239">
        <v>4</v>
      </c>
      <c r="I196" s="240"/>
      <c r="J196" s="241">
        <f>ROUND(I196*H196,2)</f>
        <v>0</v>
      </c>
      <c r="K196" s="242"/>
      <c r="L196" s="243"/>
      <c r="M196" s="244" t="s">
        <v>1</v>
      </c>
      <c r="N196" s="245" t="s">
        <v>37</v>
      </c>
      <c r="O196" s="88"/>
      <c r="P196" s="224">
        <f>O196*H196</f>
        <v>0</v>
      </c>
      <c r="Q196" s="224">
        <v>0</v>
      </c>
      <c r="R196" s="224">
        <f>Q196*H196</f>
        <v>0</v>
      </c>
      <c r="S196" s="224">
        <v>0</v>
      </c>
      <c r="T196" s="22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6" t="s">
        <v>191</v>
      </c>
      <c r="AT196" s="226" t="s">
        <v>201</v>
      </c>
      <c r="AU196" s="226" t="s">
        <v>82</v>
      </c>
      <c r="AY196" s="14" t="s">
        <v>140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14" t="s">
        <v>80</v>
      </c>
      <c r="BK196" s="227">
        <f>ROUND(I196*H196,2)</f>
        <v>0</v>
      </c>
      <c r="BL196" s="14" t="s">
        <v>139</v>
      </c>
      <c r="BM196" s="226" t="s">
        <v>359</v>
      </c>
    </row>
    <row r="197" s="12" customFormat="1" ht="22.8" customHeight="1">
      <c r="A197" s="12"/>
      <c r="B197" s="200"/>
      <c r="C197" s="201"/>
      <c r="D197" s="202" t="s">
        <v>71</v>
      </c>
      <c r="E197" s="228" t="s">
        <v>191</v>
      </c>
      <c r="F197" s="228" t="s">
        <v>360</v>
      </c>
      <c r="G197" s="201"/>
      <c r="H197" s="201"/>
      <c r="I197" s="204"/>
      <c r="J197" s="229">
        <f>BK197</f>
        <v>0</v>
      </c>
      <c r="K197" s="201"/>
      <c r="L197" s="206"/>
      <c r="M197" s="207"/>
      <c r="N197" s="208"/>
      <c r="O197" s="208"/>
      <c r="P197" s="209">
        <f>SUM(P198:P199)</f>
        <v>0</v>
      </c>
      <c r="Q197" s="208"/>
      <c r="R197" s="209">
        <f>SUM(R198:R199)</f>
        <v>0</v>
      </c>
      <c r="S197" s="208"/>
      <c r="T197" s="210">
        <f>SUM(T198:T199)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1" t="s">
        <v>80</v>
      </c>
      <c r="AT197" s="212" t="s">
        <v>71</v>
      </c>
      <c r="AU197" s="212" t="s">
        <v>80</v>
      </c>
      <c r="AY197" s="211" t="s">
        <v>140</v>
      </c>
      <c r="BK197" s="213">
        <f>SUM(BK198:BK199)</f>
        <v>0</v>
      </c>
    </row>
    <row r="198" s="2" customFormat="1" ht="24.15" customHeight="1">
      <c r="A198" s="35"/>
      <c r="B198" s="36"/>
      <c r="C198" s="214" t="s">
        <v>271</v>
      </c>
      <c r="D198" s="214" t="s">
        <v>141</v>
      </c>
      <c r="E198" s="215" t="s">
        <v>361</v>
      </c>
      <c r="F198" s="216" t="s">
        <v>362</v>
      </c>
      <c r="G198" s="217" t="s">
        <v>213</v>
      </c>
      <c r="H198" s="218">
        <v>2</v>
      </c>
      <c r="I198" s="219"/>
      <c r="J198" s="220">
        <f>ROUND(I198*H198,2)</f>
        <v>0</v>
      </c>
      <c r="K198" s="221"/>
      <c r="L198" s="41"/>
      <c r="M198" s="222" t="s">
        <v>1</v>
      </c>
      <c r="N198" s="223" t="s">
        <v>37</v>
      </c>
      <c r="O198" s="88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6" t="s">
        <v>139</v>
      </c>
      <c r="AT198" s="226" t="s">
        <v>141</v>
      </c>
      <c r="AU198" s="226" t="s">
        <v>82</v>
      </c>
      <c r="AY198" s="14" t="s">
        <v>140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14" t="s">
        <v>80</v>
      </c>
      <c r="BK198" s="227">
        <f>ROUND(I198*H198,2)</f>
        <v>0</v>
      </c>
      <c r="BL198" s="14" t="s">
        <v>139</v>
      </c>
      <c r="BM198" s="226" t="s">
        <v>363</v>
      </c>
    </row>
    <row r="199" s="2" customFormat="1" ht="37.8" customHeight="1">
      <c r="A199" s="35"/>
      <c r="B199" s="36"/>
      <c r="C199" s="235" t="s">
        <v>364</v>
      </c>
      <c r="D199" s="235" t="s">
        <v>201</v>
      </c>
      <c r="E199" s="236" t="s">
        <v>365</v>
      </c>
      <c r="F199" s="237" t="s">
        <v>366</v>
      </c>
      <c r="G199" s="238" t="s">
        <v>213</v>
      </c>
      <c r="H199" s="239">
        <v>2</v>
      </c>
      <c r="I199" s="240"/>
      <c r="J199" s="241">
        <f>ROUND(I199*H199,2)</f>
        <v>0</v>
      </c>
      <c r="K199" s="242"/>
      <c r="L199" s="243"/>
      <c r="M199" s="244" t="s">
        <v>1</v>
      </c>
      <c r="N199" s="245" t="s">
        <v>37</v>
      </c>
      <c r="O199" s="88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6" t="s">
        <v>191</v>
      </c>
      <c r="AT199" s="226" t="s">
        <v>201</v>
      </c>
      <c r="AU199" s="226" t="s">
        <v>82</v>
      </c>
      <c r="AY199" s="14" t="s">
        <v>140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14" t="s">
        <v>80</v>
      </c>
      <c r="BK199" s="227">
        <f>ROUND(I199*H199,2)</f>
        <v>0</v>
      </c>
      <c r="BL199" s="14" t="s">
        <v>139</v>
      </c>
      <c r="BM199" s="226" t="s">
        <v>367</v>
      </c>
    </row>
    <row r="200" s="12" customFormat="1" ht="22.8" customHeight="1">
      <c r="A200" s="12"/>
      <c r="B200" s="200"/>
      <c r="C200" s="201"/>
      <c r="D200" s="202" t="s">
        <v>71</v>
      </c>
      <c r="E200" s="228" t="s">
        <v>205</v>
      </c>
      <c r="F200" s="228" t="s">
        <v>368</v>
      </c>
      <c r="G200" s="201"/>
      <c r="H200" s="201"/>
      <c r="I200" s="204"/>
      <c r="J200" s="229">
        <f>BK200</f>
        <v>0</v>
      </c>
      <c r="K200" s="201"/>
      <c r="L200" s="206"/>
      <c r="M200" s="207"/>
      <c r="N200" s="208"/>
      <c r="O200" s="208"/>
      <c r="P200" s="209">
        <f>SUM(P201:P222)</f>
        <v>0</v>
      </c>
      <c r="Q200" s="208"/>
      <c r="R200" s="209">
        <f>SUM(R201:R222)</f>
        <v>0</v>
      </c>
      <c r="S200" s="208"/>
      <c r="T200" s="210">
        <f>SUM(T201:T222)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1" t="s">
        <v>80</v>
      </c>
      <c r="AT200" s="212" t="s">
        <v>71</v>
      </c>
      <c r="AU200" s="212" t="s">
        <v>80</v>
      </c>
      <c r="AY200" s="211" t="s">
        <v>140</v>
      </c>
      <c r="BK200" s="213">
        <f>SUM(BK201:BK222)</f>
        <v>0</v>
      </c>
    </row>
    <row r="201" s="2" customFormat="1" ht="33" customHeight="1">
      <c r="A201" s="35"/>
      <c r="B201" s="36"/>
      <c r="C201" s="214" t="s">
        <v>274</v>
      </c>
      <c r="D201" s="214" t="s">
        <v>141</v>
      </c>
      <c r="E201" s="215" t="s">
        <v>369</v>
      </c>
      <c r="F201" s="216" t="s">
        <v>370</v>
      </c>
      <c r="G201" s="217" t="s">
        <v>208</v>
      </c>
      <c r="H201" s="218">
        <v>383.87</v>
      </c>
      <c r="I201" s="219"/>
      <c r="J201" s="220">
        <f>ROUND(I201*H201,2)</f>
        <v>0</v>
      </c>
      <c r="K201" s="221"/>
      <c r="L201" s="41"/>
      <c r="M201" s="222" t="s">
        <v>1</v>
      </c>
      <c r="N201" s="223" t="s">
        <v>37</v>
      </c>
      <c r="O201" s="88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6" t="s">
        <v>139</v>
      </c>
      <c r="AT201" s="226" t="s">
        <v>141</v>
      </c>
      <c r="AU201" s="226" t="s">
        <v>82</v>
      </c>
      <c r="AY201" s="14" t="s">
        <v>140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14" t="s">
        <v>80</v>
      </c>
      <c r="BK201" s="227">
        <f>ROUND(I201*H201,2)</f>
        <v>0</v>
      </c>
      <c r="BL201" s="14" t="s">
        <v>139</v>
      </c>
      <c r="BM201" s="226" t="s">
        <v>371</v>
      </c>
    </row>
    <row r="202" s="2" customFormat="1" ht="24.15" customHeight="1">
      <c r="A202" s="35"/>
      <c r="B202" s="36"/>
      <c r="C202" s="214" t="s">
        <v>372</v>
      </c>
      <c r="D202" s="214" t="s">
        <v>141</v>
      </c>
      <c r="E202" s="215" t="s">
        <v>373</v>
      </c>
      <c r="F202" s="216" t="s">
        <v>374</v>
      </c>
      <c r="G202" s="217" t="s">
        <v>208</v>
      </c>
      <c r="H202" s="218">
        <v>383.87</v>
      </c>
      <c r="I202" s="219"/>
      <c r="J202" s="220">
        <f>ROUND(I202*H202,2)</f>
        <v>0</v>
      </c>
      <c r="K202" s="221"/>
      <c r="L202" s="41"/>
      <c r="M202" s="222" t="s">
        <v>1</v>
      </c>
      <c r="N202" s="223" t="s">
        <v>37</v>
      </c>
      <c r="O202" s="88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6" t="s">
        <v>139</v>
      </c>
      <c r="AT202" s="226" t="s">
        <v>141</v>
      </c>
      <c r="AU202" s="226" t="s">
        <v>82</v>
      </c>
      <c r="AY202" s="14" t="s">
        <v>140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14" t="s">
        <v>80</v>
      </c>
      <c r="BK202" s="227">
        <f>ROUND(I202*H202,2)</f>
        <v>0</v>
      </c>
      <c r="BL202" s="14" t="s">
        <v>139</v>
      </c>
      <c r="BM202" s="226" t="s">
        <v>375</v>
      </c>
    </row>
    <row r="203" s="2" customFormat="1" ht="21.75" customHeight="1">
      <c r="A203" s="35"/>
      <c r="B203" s="36"/>
      <c r="C203" s="214" t="s">
        <v>278</v>
      </c>
      <c r="D203" s="214" t="s">
        <v>141</v>
      </c>
      <c r="E203" s="215" t="s">
        <v>376</v>
      </c>
      <c r="F203" s="216" t="s">
        <v>377</v>
      </c>
      <c r="G203" s="217" t="s">
        <v>208</v>
      </c>
      <c r="H203" s="218">
        <v>13.26</v>
      </c>
      <c r="I203" s="219"/>
      <c r="J203" s="220">
        <f>ROUND(I203*H203,2)</f>
        <v>0</v>
      </c>
      <c r="K203" s="221"/>
      <c r="L203" s="41"/>
      <c r="M203" s="222" t="s">
        <v>1</v>
      </c>
      <c r="N203" s="223" t="s">
        <v>37</v>
      </c>
      <c r="O203" s="88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6" t="s">
        <v>139</v>
      </c>
      <c r="AT203" s="226" t="s">
        <v>141</v>
      </c>
      <c r="AU203" s="226" t="s">
        <v>82</v>
      </c>
      <c r="AY203" s="14" t="s">
        <v>140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14" t="s">
        <v>80</v>
      </c>
      <c r="BK203" s="227">
        <f>ROUND(I203*H203,2)</f>
        <v>0</v>
      </c>
      <c r="BL203" s="14" t="s">
        <v>139</v>
      </c>
      <c r="BM203" s="226" t="s">
        <v>378</v>
      </c>
    </row>
    <row r="204" s="2" customFormat="1" ht="21.75" customHeight="1">
      <c r="A204" s="35"/>
      <c r="B204" s="36"/>
      <c r="C204" s="214" t="s">
        <v>379</v>
      </c>
      <c r="D204" s="214" t="s">
        <v>141</v>
      </c>
      <c r="E204" s="215" t="s">
        <v>380</v>
      </c>
      <c r="F204" s="216" t="s">
        <v>381</v>
      </c>
      <c r="G204" s="217" t="s">
        <v>208</v>
      </c>
      <c r="H204" s="218">
        <v>4.7300000000000004</v>
      </c>
      <c r="I204" s="219"/>
      <c r="J204" s="220">
        <f>ROUND(I204*H204,2)</f>
        <v>0</v>
      </c>
      <c r="K204" s="221"/>
      <c r="L204" s="41"/>
      <c r="M204" s="222" t="s">
        <v>1</v>
      </c>
      <c r="N204" s="223" t="s">
        <v>37</v>
      </c>
      <c r="O204" s="88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6" t="s">
        <v>139</v>
      </c>
      <c r="AT204" s="226" t="s">
        <v>141</v>
      </c>
      <c r="AU204" s="226" t="s">
        <v>82</v>
      </c>
      <c r="AY204" s="14" t="s">
        <v>140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14" t="s">
        <v>80</v>
      </c>
      <c r="BK204" s="227">
        <f>ROUND(I204*H204,2)</f>
        <v>0</v>
      </c>
      <c r="BL204" s="14" t="s">
        <v>139</v>
      </c>
      <c r="BM204" s="226" t="s">
        <v>382</v>
      </c>
    </row>
    <row r="205" s="2" customFormat="1" ht="24.15" customHeight="1">
      <c r="A205" s="35"/>
      <c r="B205" s="36"/>
      <c r="C205" s="214" t="s">
        <v>101</v>
      </c>
      <c r="D205" s="214" t="s">
        <v>141</v>
      </c>
      <c r="E205" s="215" t="s">
        <v>383</v>
      </c>
      <c r="F205" s="216" t="s">
        <v>384</v>
      </c>
      <c r="G205" s="217" t="s">
        <v>184</v>
      </c>
      <c r="H205" s="218">
        <v>2.8570000000000002</v>
      </c>
      <c r="I205" s="219"/>
      <c r="J205" s="220">
        <f>ROUND(I205*H205,2)</f>
        <v>0</v>
      </c>
      <c r="K205" s="221"/>
      <c r="L205" s="41"/>
      <c r="M205" s="222" t="s">
        <v>1</v>
      </c>
      <c r="N205" s="223" t="s">
        <v>37</v>
      </c>
      <c r="O205" s="88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6" t="s">
        <v>139</v>
      </c>
      <c r="AT205" s="226" t="s">
        <v>141</v>
      </c>
      <c r="AU205" s="226" t="s">
        <v>82</v>
      </c>
      <c r="AY205" s="14" t="s">
        <v>140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14" t="s">
        <v>80</v>
      </c>
      <c r="BK205" s="227">
        <f>ROUND(I205*H205,2)</f>
        <v>0</v>
      </c>
      <c r="BL205" s="14" t="s">
        <v>139</v>
      </c>
      <c r="BM205" s="226" t="s">
        <v>385</v>
      </c>
    </row>
    <row r="206" s="2" customFormat="1" ht="24.15" customHeight="1">
      <c r="A206" s="35"/>
      <c r="B206" s="36"/>
      <c r="C206" s="214" t="s">
        <v>386</v>
      </c>
      <c r="D206" s="214" t="s">
        <v>141</v>
      </c>
      <c r="E206" s="215" t="s">
        <v>387</v>
      </c>
      <c r="F206" s="216" t="s">
        <v>388</v>
      </c>
      <c r="G206" s="217" t="s">
        <v>184</v>
      </c>
      <c r="H206" s="218">
        <v>2.2669999999999999</v>
      </c>
      <c r="I206" s="219"/>
      <c r="J206" s="220">
        <f>ROUND(I206*H206,2)</f>
        <v>0</v>
      </c>
      <c r="K206" s="221"/>
      <c r="L206" s="41"/>
      <c r="M206" s="222" t="s">
        <v>1</v>
      </c>
      <c r="N206" s="223" t="s">
        <v>37</v>
      </c>
      <c r="O206" s="88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6" t="s">
        <v>139</v>
      </c>
      <c r="AT206" s="226" t="s">
        <v>141</v>
      </c>
      <c r="AU206" s="226" t="s">
        <v>82</v>
      </c>
      <c r="AY206" s="14" t="s">
        <v>140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14" t="s">
        <v>80</v>
      </c>
      <c r="BK206" s="227">
        <f>ROUND(I206*H206,2)</f>
        <v>0</v>
      </c>
      <c r="BL206" s="14" t="s">
        <v>139</v>
      </c>
      <c r="BM206" s="226" t="s">
        <v>389</v>
      </c>
    </row>
    <row r="207" s="2" customFormat="1" ht="24.15" customHeight="1">
      <c r="A207" s="35"/>
      <c r="B207" s="36"/>
      <c r="C207" s="214" t="s">
        <v>284</v>
      </c>
      <c r="D207" s="214" t="s">
        <v>141</v>
      </c>
      <c r="E207" s="215" t="s">
        <v>390</v>
      </c>
      <c r="F207" s="216" t="s">
        <v>391</v>
      </c>
      <c r="G207" s="217" t="s">
        <v>240</v>
      </c>
      <c r="H207" s="218">
        <v>3.48</v>
      </c>
      <c r="I207" s="219"/>
      <c r="J207" s="220">
        <f>ROUND(I207*H207,2)</f>
        <v>0</v>
      </c>
      <c r="K207" s="221"/>
      <c r="L207" s="41"/>
      <c r="M207" s="222" t="s">
        <v>1</v>
      </c>
      <c r="N207" s="223" t="s">
        <v>37</v>
      </c>
      <c r="O207" s="88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6" t="s">
        <v>139</v>
      </c>
      <c r="AT207" s="226" t="s">
        <v>141</v>
      </c>
      <c r="AU207" s="226" t="s">
        <v>82</v>
      </c>
      <c r="AY207" s="14" t="s">
        <v>140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14" t="s">
        <v>80</v>
      </c>
      <c r="BK207" s="227">
        <f>ROUND(I207*H207,2)</f>
        <v>0</v>
      </c>
      <c r="BL207" s="14" t="s">
        <v>139</v>
      </c>
      <c r="BM207" s="226" t="s">
        <v>392</v>
      </c>
    </row>
    <row r="208" s="2" customFormat="1" ht="16.5" customHeight="1">
      <c r="A208" s="35"/>
      <c r="B208" s="36"/>
      <c r="C208" s="214" t="s">
        <v>393</v>
      </c>
      <c r="D208" s="214" t="s">
        <v>141</v>
      </c>
      <c r="E208" s="215" t="s">
        <v>394</v>
      </c>
      <c r="F208" s="216" t="s">
        <v>395</v>
      </c>
      <c r="G208" s="217" t="s">
        <v>184</v>
      </c>
      <c r="H208" s="218">
        <v>0.34499999999999997</v>
      </c>
      <c r="I208" s="219"/>
      <c r="J208" s="220">
        <f>ROUND(I208*H208,2)</f>
        <v>0</v>
      </c>
      <c r="K208" s="221"/>
      <c r="L208" s="41"/>
      <c r="M208" s="222" t="s">
        <v>1</v>
      </c>
      <c r="N208" s="223" t="s">
        <v>37</v>
      </c>
      <c r="O208" s="88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6" t="s">
        <v>139</v>
      </c>
      <c r="AT208" s="226" t="s">
        <v>141</v>
      </c>
      <c r="AU208" s="226" t="s">
        <v>82</v>
      </c>
      <c r="AY208" s="14" t="s">
        <v>140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14" t="s">
        <v>80</v>
      </c>
      <c r="BK208" s="227">
        <f>ROUND(I208*H208,2)</f>
        <v>0</v>
      </c>
      <c r="BL208" s="14" t="s">
        <v>139</v>
      </c>
      <c r="BM208" s="226" t="s">
        <v>396</v>
      </c>
    </row>
    <row r="209" s="2" customFormat="1" ht="37.8" customHeight="1">
      <c r="A209" s="35"/>
      <c r="B209" s="36"/>
      <c r="C209" s="214" t="s">
        <v>287</v>
      </c>
      <c r="D209" s="214" t="s">
        <v>141</v>
      </c>
      <c r="E209" s="215" t="s">
        <v>397</v>
      </c>
      <c r="F209" s="216" t="s">
        <v>398</v>
      </c>
      <c r="G209" s="217" t="s">
        <v>184</v>
      </c>
      <c r="H209" s="218">
        <v>25.606999999999999</v>
      </c>
      <c r="I209" s="219"/>
      <c r="J209" s="220">
        <f>ROUND(I209*H209,2)</f>
        <v>0</v>
      </c>
      <c r="K209" s="221"/>
      <c r="L209" s="41"/>
      <c r="M209" s="222" t="s">
        <v>1</v>
      </c>
      <c r="N209" s="223" t="s">
        <v>37</v>
      </c>
      <c r="O209" s="88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6" t="s">
        <v>139</v>
      </c>
      <c r="AT209" s="226" t="s">
        <v>141</v>
      </c>
      <c r="AU209" s="226" t="s">
        <v>82</v>
      </c>
      <c r="AY209" s="14" t="s">
        <v>140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4" t="s">
        <v>80</v>
      </c>
      <c r="BK209" s="227">
        <f>ROUND(I209*H209,2)</f>
        <v>0</v>
      </c>
      <c r="BL209" s="14" t="s">
        <v>139</v>
      </c>
      <c r="BM209" s="226" t="s">
        <v>399</v>
      </c>
    </row>
    <row r="210" s="2" customFormat="1" ht="21.75" customHeight="1">
      <c r="A210" s="35"/>
      <c r="B210" s="36"/>
      <c r="C210" s="214" t="s">
        <v>400</v>
      </c>
      <c r="D210" s="214" t="s">
        <v>141</v>
      </c>
      <c r="E210" s="215" t="s">
        <v>401</v>
      </c>
      <c r="F210" s="216" t="s">
        <v>402</v>
      </c>
      <c r="G210" s="217" t="s">
        <v>208</v>
      </c>
      <c r="H210" s="218">
        <v>354.07999999999998</v>
      </c>
      <c r="I210" s="219"/>
      <c r="J210" s="220">
        <f>ROUND(I210*H210,2)</f>
        <v>0</v>
      </c>
      <c r="K210" s="221"/>
      <c r="L210" s="41"/>
      <c r="M210" s="222" t="s">
        <v>1</v>
      </c>
      <c r="N210" s="223" t="s">
        <v>37</v>
      </c>
      <c r="O210" s="88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6" t="s">
        <v>139</v>
      </c>
      <c r="AT210" s="226" t="s">
        <v>141</v>
      </c>
      <c r="AU210" s="226" t="s">
        <v>82</v>
      </c>
      <c r="AY210" s="14" t="s">
        <v>140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14" t="s">
        <v>80</v>
      </c>
      <c r="BK210" s="227">
        <f>ROUND(I210*H210,2)</f>
        <v>0</v>
      </c>
      <c r="BL210" s="14" t="s">
        <v>139</v>
      </c>
      <c r="BM210" s="226" t="s">
        <v>403</v>
      </c>
    </row>
    <row r="211" s="2" customFormat="1" ht="24.15" customHeight="1">
      <c r="A211" s="35"/>
      <c r="B211" s="36"/>
      <c r="C211" s="214" t="s">
        <v>292</v>
      </c>
      <c r="D211" s="214" t="s">
        <v>141</v>
      </c>
      <c r="E211" s="215" t="s">
        <v>404</v>
      </c>
      <c r="F211" s="216" t="s">
        <v>405</v>
      </c>
      <c r="G211" s="217" t="s">
        <v>208</v>
      </c>
      <c r="H211" s="218">
        <v>354.07999999999998</v>
      </c>
      <c r="I211" s="219"/>
      <c r="J211" s="220">
        <f>ROUND(I211*H211,2)</f>
        <v>0</v>
      </c>
      <c r="K211" s="221"/>
      <c r="L211" s="41"/>
      <c r="M211" s="222" t="s">
        <v>1</v>
      </c>
      <c r="N211" s="223" t="s">
        <v>37</v>
      </c>
      <c r="O211" s="88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6" t="s">
        <v>139</v>
      </c>
      <c r="AT211" s="226" t="s">
        <v>141</v>
      </c>
      <c r="AU211" s="226" t="s">
        <v>82</v>
      </c>
      <c r="AY211" s="14" t="s">
        <v>140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4" t="s">
        <v>80</v>
      </c>
      <c r="BK211" s="227">
        <f>ROUND(I211*H211,2)</f>
        <v>0</v>
      </c>
      <c r="BL211" s="14" t="s">
        <v>139</v>
      </c>
      <c r="BM211" s="226" t="s">
        <v>406</v>
      </c>
    </row>
    <row r="212" s="2" customFormat="1" ht="21.75" customHeight="1">
      <c r="A212" s="35"/>
      <c r="B212" s="36"/>
      <c r="C212" s="214" t="s">
        <v>407</v>
      </c>
      <c r="D212" s="214" t="s">
        <v>141</v>
      </c>
      <c r="E212" s="215" t="s">
        <v>408</v>
      </c>
      <c r="F212" s="216" t="s">
        <v>409</v>
      </c>
      <c r="G212" s="217" t="s">
        <v>208</v>
      </c>
      <c r="H212" s="218">
        <v>33.200000000000003</v>
      </c>
      <c r="I212" s="219"/>
      <c r="J212" s="220">
        <f>ROUND(I212*H212,2)</f>
        <v>0</v>
      </c>
      <c r="K212" s="221"/>
      <c r="L212" s="41"/>
      <c r="M212" s="222" t="s">
        <v>1</v>
      </c>
      <c r="N212" s="223" t="s">
        <v>37</v>
      </c>
      <c r="O212" s="88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6" t="s">
        <v>139</v>
      </c>
      <c r="AT212" s="226" t="s">
        <v>141</v>
      </c>
      <c r="AU212" s="226" t="s">
        <v>82</v>
      </c>
      <c r="AY212" s="14" t="s">
        <v>140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14" t="s">
        <v>80</v>
      </c>
      <c r="BK212" s="227">
        <f>ROUND(I212*H212,2)</f>
        <v>0</v>
      </c>
      <c r="BL212" s="14" t="s">
        <v>139</v>
      </c>
      <c r="BM212" s="226" t="s">
        <v>410</v>
      </c>
    </row>
    <row r="213" s="2" customFormat="1" ht="21.75" customHeight="1">
      <c r="A213" s="35"/>
      <c r="B213" s="36"/>
      <c r="C213" s="214" t="s">
        <v>296</v>
      </c>
      <c r="D213" s="214" t="s">
        <v>141</v>
      </c>
      <c r="E213" s="215" t="s">
        <v>411</v>
      </c>
      <c r="F213" s="216" t="s">
        <v>412</v>
      </c>
      <c r="G213" s="217" t="s">
        <v>208</v>
      </c>
      <c r="H213" s="218">
        <v>9.9209999999999994</v>
      </c>
      <c r="I213" s="219"/>
      <c r="J213" s="220">
        <f>ROUND(I213*H213,2)</f>
        <v>0</v>
      </c>
      <c r="K213" s="221"/>
      <c r="L213" s="41"/>
      <c r="M213" s="222" t="s">
        <v>1</v>
      </c>
      <c r="N213" s="223" t="s">
        <v>37</v>
      </c>
      <c r="O213" s="88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6" t="s">
        <v>139</v>
      </c>
      <c r="AT213" s="226" t="s">
        <v>141</v>
      </c>
      <c r="AU213" s="226" t="s">
        <v>82</v>
      </c>
      <c r="AY213" s="14" t="s">
        <v>140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4" t="s">
        <v>80</v>
      </c>
      <c r="BK213" s="227">
        <f>ROUND(I213*H213,2)</f>
        <v>0</v>
      </c>
      <c r="BL213" s="14" t="s">
        <v>139</v>
      </c>
      <c r="BM213" s="226" t="s">
        <v>413</v>
      </c>
    </row>
    <row r="214" s="2" customFormat="1" ht="24.15" customHeight="1">
      <c r="A214" s="35"/>
      <c r="B214" s="36"/>
      <c r="C214" s="214" t="s">
        <v>414</v>
      </c>
      <c r="D214" s="214" t="s">
        <v>141</v>
      </c>
      <c r="E214" s="215" t="s">
        <v>415</v>
      </c>
      <c r="F214" s="216" t="s">
        <v>416</v>
      </c>
      <c r="G214" s="217" t="s">
        <v>213</v>
      </c>
      <c r="H214" s="218">
        <v>5</v>
      </c>
      <c r="I214" s="219"/>
      <c r="J214" s="220">
        <f>ROUND(I214*H214,2)</f>
        <v>0</v>
      </c>
      <c r="K214" s="221"/>
      <c r="L214" s="41"/>
      <c r="M214" s="222" t="s">
        <v>1</v>
      </c>
      <c r="N214" s="223" t="s">
        <v>37</v>
      </c>
      <c r="O214" s="88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6" t="s">
        <v>139</v>
      </c>
      <c r="AT214" s="226" t="s">
        <v>141</v>
      </c>
      <c r="AU214" s="226" t="s">
        <v>82</v>
      </c>
      <c r="AY214" s="14" t="s">
        <v>140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14" t="s">
        <v>80</v>
      </c>
      <c r="BK214" s="227">
        <f>ROUND(I214*H214,2)</f>
        <v>0</v>
      </c>
      <c r="BL214" s="14" t="s">
        <v>139</v>
      </c>
      <c r="BM214" s="226" t="s">
        <v>417</v>
      </c>
    </row>
    <row r="215" s="2" customFormat="1" ht="24.15" customHeight="1">
      <c r="A215" s="35"/>
      <c r="B215" s="36"/>
      <c r="C215" s="214" t="s">
        <v>104</v>
      </c>
      <c r="D215" s="214" t="s">
        <v>141</v>
      </c>
      <c r="E215" s="215" t="s">
        <v>418</v>
      </c>
      <c r="F215" s="216" t="s">
        <v>419</v>
      </c>
      <c r="G215" s="217" t="s">
        <v>208</v>
      </c>
      <c r="H215" s="218">
        <v>2</v>
      </c>
      <c r="I215" s="219"/>
      <c r="J215" s="220">
        <f>ROUND(I215*H215,2)</f>
        <v>0</v>
      </c>
      <c r="K215" s="221"/>
      <c r="L215" s="41"/>
      <c r="M215" s="222" t="s">
        <v>1</v>
      </c>
      <c r="N215" s="223" t="s">
        <v>37</v>
      </c>
      <c r="O215" s="88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6" t="s">
        <v>139</v>
      </c>
      <c r="AT215" s="226" t="s">
        <v>141</v>
      </c>
      <c r="AU215" s="226" t="s">
        <v>82</v>
      </c>
      <c r="AY215" s="14" t="s">
        <v>140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14" t="s">
        <v>80</v>
      </c>
      <c r="BK215" s="227">
        <f>ROUND(I215*H215,2)</f>
        <v>0</v>
      </c>
      <c r="BL215" s="14" t="s">
        <v>139</v>
      </c>
      <c r="BM215" s="226" t="s">
        <v>420</v>
      </c>
    </row>
    <row r="216" s="2" customFormat="1" ht="24.15" customHeight="1">
      <c r="A216" s="35"/>
      <c r="B216" s="36"/>
      <c r="C216" s="214" t="s">
        <v>421</v>
      </c>
      <c r="D216" s="214" t="s">
        <v>141</v>
      </c>
      <c r="E216" s="215" t="s">
        <v>422</v>
      </c>
      <c r="F216" s="216" t="s">
        <v>423</v>
      </c>
      <c r="G216" s="217" t="s">
        <v>240</v>
      </c>
      <c r="H216" s="218">
        <v>1.2</v>
      </c>
      <c r="I216" s="219"/>
      <c r="J216" s="220">
        <f>ROUND(I216*H216,2)</f>
        <v>0</v>
      </c>
      <c r="K216" s="221"/>
      <c r="L216" s="41"/>
      <c r="M216" s="222" t="s">
        <v>1</v>
      </c>
      <c r="N216" s="223" t="s">
        <v>37</v>
      </c>
      <c r="O216" s="88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6" t="s">
        <v>139</v>
      </c>
      <c r="AT216" s="226" t="s">
        <v>141</v>
      </c>
      <c r="AU216" s="226" t="s">
        <v>82</v>
      </c>
      <c r="AY216" s="14" t="s">
        <v>140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14" t="s">
        <v>80</v>
      </c>
      <c r="BK216" s="227">
        <f>ROUND(I216*H216,2)</f>
        <v>0</v>
      </c>
      <c r="BL216" s="14" t="s">
        <v>139</v>
      </c>
      <c r="BM216" s="226" t="s">
        <v>424</v>
      </c>
    </row>
    <row r="217" s="2" customFormat="1" ht="24.15" customHeight="1">
      <c r="A217" s="35"/>
      <c r="B217" s="36"/>
      <c r="C217" s="214" t="s">
        <v>302</v>
      </c>
      <c r="D217" s="214" t="s">
        <v>141</v>
      </c>
      <c r="E217" s="215" t="s">
        <v>425</v>
      </c>
      <c r="F217" s="216" t="s">
        <v>426</v>
      </c>
      <c r="G217" s="217" t="s">
        <v>213</v>
      </c>
      <c r="H217" s="218">
        <v>3</v>
      </c>
      <c r="I217" s="219"/>
      <c r="J217" s="220">
        <f>ROUND(I217*H217,2)</f>
        <v>0</v>
      </c>
      <c r="K217" s="221"/>
      <c r="L217" s="41"/>
      <c r="M217" s="222" t="s">
        <v>1</v>
      </c>
      <c r="N217" s="223" t="s">
        <v>37</v>
      </c>
      <c r="O217" s="88"/>
      <c r="P217" s="224">
        <f>O217*H217</f>
        <v>0</v>
      </c>
      <c r="Q217" s="224">
        <v>0</v>
      </c>
      <c r="R217" s="224">
        <f>Q217*H217</f>
        <v>0</v>
      </c>
      <c r="S217" s="224">
        <v>0</v>
      </c>
      <c r="T217" s="225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6" t="s">
        <v>139</v>
      </c>
      <c r="AT217" s="226" t="s">
        <v>141</v>
      </c>
      <c r="AU217" s="226" t="s">
        <v>82</v>
      </c>
      <c r="AY217" s="14" t="s">
        <v>140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14" t="s">
        <v>80</v>
      </c>
      <c r="BK217" s="227">
        <f>ROUND(I217*H217,2)</f>
        <v>0</v>
      </c>
      <c r="BL217" s="14" t="s">
        <v>139</v>
      </c>
      <c r="BM217" s="226" t="s">
        <v>427</v>
      </c>
    </row>
    <row r="218" s="2" customFormat="1" ht="33" customHeight="1">
      <c r="A218" s="35"/>
      <c r="B218" s="36"/>
      <c r="C218" s="214" t="s">
        <v>428</v>
      </c>
      <c r="D218" s="214" t="s">
        <v>141</v>
      </c>
      <c r="E218" s="215" t="s">
        <v>429</v>
      </c>
      <c r="F218" s="216" t="s">
        <v>430</v>
      </c>
      <c r="G218" s="217" t="s">
        <v>240</v>
      </c>
      <c r="H218" s="218">
        <v>14.609999999999999</v>
      </c>
      <c r="I218" s="219"/>
      <c r="J218" s="220">
        <f>ROUND(I218*H218,2)</f>
        <v>0</v>
      </c>
      <c r="K218" s="221"/>
      <c r="L218" s="41"/>
      <c r="M218" s="222" t="s">
        <v>1</v>
      </c>
      <c r="N218" s="223" t="s">
        <v>37</v>
      </c>
      <c r="O218" s="88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5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26" t="s">
        <v>139</v>
      </c>
      <c r="AT218" s="226" t="s">
        <v>141</v>
      </c>
      <c r="AU218" s="226" t="s">
        <v>82</v>
      </c>
      <c r="AY218" s="14" t="s">
        <v>140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14" t="s">
        <v>80</v>
      </c>
      <c r="BK218" s="227">
        <f>ROUND(I218*H218,2)</f>
        <v>0</v>
      </c>
      <c r="BL218" s="14" t="s">
        <v>139</v>
      </c>
      <c r="BM218" s="226" t="s">
        <v>431</v>
      </c>
    </row>
    <row r="219" s="2" customFormat="1" ht="24.15" customHeight="1">
      <c r="A219" s="35"/>
      <c r="B219" s="36"/>
      <c r="C219" s="214" t="s">
        <v>306</v>
      </c>
      <c r="D219" s="214" t="s">
        <v>141</v>
      </c>
      <c r="E219" s="215" t="s">
        <v>432</v>
      </c>
      <c r="F219" s="216" t="s">
        <v>433</v>
      </c>
      <c r="G219" s="217" t="s">
        <v>240</v>
      </c>
      <c r="H219" s="218">
        <v>136</v>
      </c>
      <c r="I219" s="219"/>
      <c r="J219" s="220">
        <f>ROUND(I219*H219,2)</f>
        <v>0</v>
      </c>
      <c r="K219" s="221"/>
      <c r="L219" s="41"/>
      <c r="M219" s="222" t="s">
        <v>1</v>
      </c>
      <c r="N219" s="223" t="s">
        <v>37</v>
      </c>
      <c r="O219" s="88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6" t="s">
        <v>139</v>
      </c>
      <c r="AT219" s="226" t="s">
        <v>141</v>
      </c>
      <c r="AU219" s="226" t="s">
        <v>82</v>
      </c>
      <c r="AY219" s="14" t="s">
        <v>140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14" t="s">
        <v>80</v>
      </c>
      <c r="BK219" s="227">
        <f>ROUND(I219*H219,2)</f>
        <v>0</v>
      </c>
      <c r="BL219" s="14" t="s">
        <v>139</v>
      </c>
      <c r="BM219" s="226" t="s">
        <v>434</v>
      </c>
    </row>
    <row r="220" s="2" customFormat="1" ht="37.8" customHeight="1">
      <c r="A220" s="35"/>
      <c r="B220" s="36"/>
      <c r="C220" s="214" t="s">
        <v>435</v>
      </c>
      <c r="D220" s="214" t="s">
        <v>141</v>
      </c>
      <c r="E220" s="215" t="s">
        <v>436</v>
      </c>
      <c r="F220" s="216" t="s">
        <v>437</v>
      </c>
      <c r="G220" s="217" t="s">
        <v>208</v>
      </c>
      <c r="H220" s="218">
        <v>383.87</v>
      </c>
      <c r="I220" s="219"/>
      <c r="J220" s="220">
        <f>ROUND(I220*H220,2)</f>
        <v>0</v>
      </c>
      <c r="K220" s="221"/>
      <c r="L220" s="41"/>
      <c r="M220" s="222" t="s">
        <v>1</v>
      </c>
      <c r="N220" s="223" t="s">
        <v>37</v>
      </c>
      <c r="O220" s="88"/>
      <c r="P220" s="224">
        <f>O220*H220</f>
        <v>0</v>
      </c>
      <c r="Q220" s="224">
        <v>0</v>
      </c>
      <c r="R220" s="224">
        <f>Q220*H220</f>
        <v>0</v>
      </c>
      <c r="S220" s="224">
        <v>0</v>
      </c>
      <c r="T220" s="225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6" t="s">
        <v>139</v>
      </c>
      <c r="AT220" s="226" t="s">
        <v>141</v>
      </c>
      <c r="AU220" s="226" t="s">
        <v>82</v>
      </c>
      <c r="AY220" s="14" t="s">
        <v>140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14" t="s">
        <v>80</v>
      </c>
      <c r="BK220" s="227">
        <f>ROUND(I220*H220,2)</f>
        <v>0</v>
      </c>
      <c r="BL220" s="14" t="s">
        <v>139</v>
      </c>
      <c r="BM220" s="226" t="s">
        <v>438</v>
      </c>
    </row>
    <row r="221" s="2" customFormat="1" ht="37.8" customHeight="1">
      <c r="A221" s="35"/>
      <c r="B221" s="36"/>
      <c r="C221" s="214" t="s">
        <v>309</v>
      </c>
      <c r="D221" s="214" t="s">
        <v>141</v>
      </c>
      <c r="E221" s="215" t="s">
        <v>439</v>
      </c>
      <c r="F221" s="216" t="s">
        <v>440</v>
      </c>
      <c r="G221" s="217" t="s">
        <v>208</v>
      </c>
      <c r="H221" s="218">
        <v>1156.8050000000001</v>
      </c>
      <c r="I221" s="219"/>
      <c r="J221" s="220">
        <f>ROUND(I221*H221,2)</f>
        <v>0</v>
      </c>
      <c r="K221" s="221"/>
      <c r="L221" s="41"/>
      <c r="M221" s="222" t="s">
        <v>1</v>
      </c>
      <c r="N221" s="223" t="s">
        <v>37</v>
      </c>
      <c r="O221" s="88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6" t="s">
        <v>139</v>
      </c>
      <c r="AT221" s="226" t="s">
        <v>141</v>
      </c>
      <c r="AU221" s="226" t="s">
        <v>82</v>
      </c>
      <c r="AY221" s="14" t="s">
        <v>140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14" t="s">
        <v>80</v>
      </c>
      <c r="BK221" s="227">
        <f>ROUND(I221*H221,2)</f>
        <v>0</v>
      </c>
      <c r="BL221" s="14" t="s">
        <v>139</v>
      </c>
      <c r="BM221" s="226" t="s">
        <v>441</v>
      </c>
    </row>
    <row r="222" s="2" customFormat="1" ht="24.15" customHeight="1">
      <c r="A222" s="35"/>
      <c r="B222" s="36"/>
      <c r="C222" s="214" t="s">
        <v>442</v>
      </c>
      <c r="D222" s="214" t="s">
        <v>141</v>
      </c>
      <c r="E222" s="215" t="s">
        <v>443</v>
      </c>
      <c r="F222" s="216" t="s">
        <v>444</v>
      </c>
      <c r="G222" s="217" t="s">
        <v>208</v>
      </c>
      <c r="H222" s="218">
        <v>49.280000000000001</v>
      </c>
      <c r="I222" s="219"/>
      <c r="J222" s="220">
        <f>ROUND(I222*H222,2)</f>
        <v>0</v>
      </c>
      <c r="K222" s="221"/>
      <c r="L222" s="41"/>
      <c r="M222" s="222" t="s">
        <v>1</v>
      </c>
      <c r="N222" s="223" t="s">
        <v>37</v>
      </c>
      <c r="O222" s="88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6" t="s">
        <v>139</v>
      </c>
      <c r="AT222" s="226" t="s">
        <v>141</v>
      </c>
      <c r="AU222" s="226" t="s">
        <v>82</v>
      </c>
      <c r="AY222" s="14" t="s">
        <v>140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14" t="s">
        <v>80</v>
      </c>
      <c r="BK222" s="227">
        <f>ROUND(I222*H222,2)</f>
        <v>0</v>
      </c>
      <c r="BL222" s="14" t="s">
        <v>139</v>
      </c>
      <c r="BM222" s="226" t="s">
        <v>445</v>
      </c>
    </row>
    <row r="223" s="12" customFormat="1" ht="22.8" customHeight="1">
      <c r="A223" s="12"/>
      <c r="B223" s="200"/>
      <c r="C223" s="201"/>
      <c r="D223" s="202" t="s">
        <v>71</v>
      </c>
      <c r="E223" s="228" t="s">
        <v>446</v>
      </c>
      <c r="F223" s="228" t="s">
        <v>447</v>
      </c>
      <c r="G223" s="201"/>
      <c r="H223" s="201"/>
      <c r="I223" s="204"/>
      <c r="J223" s="229">
        <f>BK223</f>
        <v>0</v>
      </c>
      <c r="K223" s="201"/>
      <c r="L223" s="206"/>
      <c r="M223" s="207"/>
      <c r="N223" s="208"/>
      <c r="O223" s="208"/>
      <c r="P223" s="209">
        <f>SUM(P224:P227)</f>
        <v>0</v>
      </c>
      <c r="Q223" s="208"/>
      <c r="R223" s="209">
        <f>SUM(R224:R227)</f>
        <v>0</v>
      </c>
      <c r="S223" s="208"/>
      <c r="T223" s="210">
        <f>SUM(T224:T227)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1" t="s">
        <v>80</v>
      </c>
      <c r="AT223" s="212" t="s">
        <v>71</v>
      </c>
      <c r="AU223" s="212" t="s">
        <v>80</v>
      </c>
      <c r="AY223" s="211" t="s">
        <v>140</v>
      </c>
      <c r="BK223" s="213">
        <f>SUM(BK224:BK227)</f>
        <v>0</v>
      </c>
    </row>
    <row r="224" s="2" customFormat="1" ht="33" customHeight="1">
      <c r="A224" s="35"/>
      <c r="B224" s="36"/>
      <c r="C224" s="214" t="s">
        <v>313</v>
      </c>
      <c r="D224" s="214" t="s">
        <v>141</v>
      </c>
      <c r="E224" s="215" t="s">
        <v>448</v>
      </c>
      <c r="F224" s="216" t="s">
        <v>449</v>
      </c>
      <c r="G224" s="217" t="s">
        <v>194</v>
      </c>
      <c r="H224" s="218">
        <v>121.782</v>
      </c>
      <c r="I224" s="219"/>
      <c r="J224" s="220">
        <f>ROUND(I224*H224,2)</f>
        <v>0</v>
      </c>
      <c r="K224" s="221"/>
      <c r="L224" s="41"/>
      <c r="M224" s="222" t="s">
        <v>1</v>
      </c>
      <c r="N224" s="223" t="s">
        <v>37</v>
      </c>
      <c r="O224" s="88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6" t="s">
        <v>139</v>
      </c>
      <c r="AT224" s="226" t="s">
        <v>141</v>
      </c>
      <c r="AU224" s="226" t="s">
        <v>82</v>
      </c>
      <c r="AY224" s="14" t="s">
        <v>140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14" t="s">
        <v>80</v>
      </c>
      <c r="BK224" s="227">
        <f>ROUND(I224*H224,2)</f>
        <v>0</v>
      </c>
      <c r="BL224" s="14" t="s">
        <v>139</v>
      </c>
      <c r="BM224" s="226" t="s">
        <v>450</v>
      </c>
    </row>
    <row r="225" s="2" customFormat="1" ht="24.15" customHeight="1">
      <c r="A225" s="35"/>
      <c r="B225" s="36"/>
      <c r="C225" s="214" t="s">
        <v>451</v>
      </c>
      <c r="D225" s="214" t="s">
        <v>141</v>
      </c>
      <c r="E225" s="215" t="s">
        <v>452</v>
      </c>
      <c r="F225" s="216" t="s">
        <v>453</v>
      </c>
      <c r="G225" s="217" t="s">
        <v>194</v>
      </c>
      <c r="H225" s="218">
        <v>121.782</v>
      </c>
      <c r="I225" s="219"/>
      <c r="J225" s="220">
        <f>ROUND(I225*H225,2)</f>
        <v>0</v>
      </c>
      <c r="K225" s="221"/>
      <c r="L225" s="41"/>
      <c r="M225" s="222" t="s">
        <v>1</v>
      </c>
      <c r="N225" s="223" t="s">
        <v>37</v>
      </c>
      <c r="O225" s="88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6" t="s">
        <v>139</v>
      </c>
      <c r="AT225" s="226" t="s">
        <v>141</v>
      </c>
      <c r="AU225" s="226" t="s">
        <v>82</v>
      </c>
      <c r="AY225" s="14" t="s">
        <v>140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14" t="s">
        <v>80</v>
      </c>
      <c r="BK225" s="227">
        <f>ROUND(I225*H225,2)</f>
        <v>0</v>
      </c>
      <c r="BL225" s="14" t="s">
        <v>139</v>
      </c>
      <c r="BM225" s="226" t="s">
        <v>454</v>
      </c>
    </row>
    <row r="226" s="2" customFormat="1" ht="24.15" customHeight="1">
      <c r="A226" s="35"/>
      <c r="B226" s="36"/>
      <c r="C226" s="214" t="s">
        <v>107</v>
      </c>
      <c r="D226" s="214" t="s">
        <v>141</v>
      </c>
      <c r="E226" s="215" t="s">
        <v>455</v>
      </c>
      <c r="F226" s="216" t="s">
        <v>456</v>
      </c>
      <c r="G226" s="217" t="s">
        <v>194</v>
      </c>
      <c r="H226" s="218">
        <v>1096.038</v>
      </c>
      <c r="I226" s="219"/>
      <c r="J226" s="220">
        <f>ROUND(I226*H226,2)</f>
        <v>0</v>
      </c>
      <c r="K226" s="221"/>
      <c r="L226" s="41"/>
      <c r="M226" s="222" t="s">
        <v>1</v>
      </c>
      <c r="N226" s="223" t="s">
        <v>37</v>
      </c>
      <c r="O226" s="88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6" t="s">
        <v>139</v>
      </c>
      <c r="AT226" s="226" t="s">
        <v>141</v>
      </c>
      <c r="AU226" s="226" t="s">
        <v>82</v>
      </c>
      <c r="AY226" s="14" t="s">
        <v>140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14" t="s">
        <v>80</v>
      </c>
      <c r="BK226" s="227">
        <f>ROUND(I226*H226,2)</f>
        <v>0</v>
      </c>
      <c r="BL226" s="14" t="s">
        <v>139</v>
      </c>
      <c r="BM226" s="226" t="s">
        <v>457</v>
      </c>
    </row>
    <row r="227" s="2" customFormat="1" ht="44.25" customHeight="1">
      <c r="A227" s="35"/>
      <c r="B227" s="36"/>
      <c r="C227" s="214" t="s">
        <v>458</v>
      </c>
      <c r="D227" s="214" t="s">
        <v>141</v>
      </c>
      <c r="E227" s="215" t="s">
        <v>459</v>
      </c>
      <c r="F227" s="216" t="s">
        <v>460</v>
      </c>
      <c r="G227" s="217" t="s">
        <v>194</v>
      </c>
      <c r="H227" s="218">
        <v>121.782</v>
      </c>
      <c r="I227" s="219"/>
      <c r="J227" s="220">
        <f>ROUND(I227*H227,2)</f>
        <v>0</v>
      </c>
      <c r="K227" s="221"/>
      <c r="L227" s="41"/>
      <c r="M227" s="222" t="s">
        <v>1</v>
      </c>
      <c r="N227" s="223" t="s">
        <v>37</v>
      </c>
      <c r="O227" s="88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6" t="s">
        <v>139</v>
      </c>
      <c r="AT227" s="226" t="s">
        <v>141</v>
      </c>
      <c r="AU227" s="226" t="s">
        <v>82</v>
      </c>
      <c r="AY227" s="14" t="s">
        <v>140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14" t="s">
        <v>80</v>
      </c>
      <c r="BK227" s="227">
        <f>ROUND(I227*H227,2)</f>
        <v>0</v>
      </c>
      <c r="BL227" s="14" t="s">
        <v>139</v>
      </c>
      <c r="BM227" s="226" t="s">
        <v>461</v>
      </c>
    </row>
    <row r="228" s="12" customFormat="1" ht="22.8" customHeight="1">
      <c r="A228" s="12"/>
      <c r="B228" s="200"/>
      <c r="C228" s="201"/>
      <c r="D228" s="202" t="s">
        <v>71</v>
      </c>
      <c r="E228" s="228" t="s">
        <v>462</v>
      </c>
      <c r="F228" s="228" t="s">
        <v>463</v>
      </c>
      <c r="G228" s="201"/>
      <c r="H228" s="201"/>
      <c r="I228" s="204"/>
      <c r="J228" s="229">
        <f>BK228</f>
        <v>0</v>
      </c>
      <c r="K228" s="201"/>
      <c r="L228" s="206"/>
      <c r="M228" s="207"/>
      <c r="N228" s="208"/>
      <c r="O228" s="208"/>
      <c r="P228" s="209">
        <f>P229</f>
        <v>0</v>
      </c>
      <c r="Q228" s="208"/>
      <c r="R228" s="209">
        <f>R229</f>
        <v>0</v>
      </c>
      <c r="S228" s="208"/>
      <c r="T228" s="210">
        <f>T229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1" t="s">
        <v>80</v>
      </c>
      <c r="AT228" s="212" t="s">
        <v>71</v>
      </c>
      <c r="AU228" s="212" t="s">
        <v>80</v>
      </c>
      <c r="AY228" s="211" t="s">
        <v>140</v>
      </c>
      <c r="BK228" s="213">
        <f>BK229</f>
        <v>0</v>
      </c>
    </row>
    <row r="229" s="2" customFormat="1" ht="24.15" customHeight="1">
      <c r="A229" s="35"/>
      <c r="B229" s="36"/>
      <c r="C229" s="214" t="s">
        <v>319</v>
      </c>
      <c r="D229" s="214" t="s">
        <v>141</v>
      </c>
      <c r="E229" s="215" t="s">
        <v>464</v>
      </c>
      <c r="F229" s="216" t="s">
        <v>465</v>
      </c>
      <c r="G229" s="217" t="s">
        <v>194</v>
      </c>
      <c r="H229" s="218">
        <v>158.983</v>
      </c>
      <c r="I229" s="219"/>
      <c r="J229" s="220">
        <f>ROUND(I229*H229,2)</f>
        <v>0</v>
      </c>
      <c r="K229" s="221"/>
      <c r="L229" s="41"/>
      <c r="M229" s="222" t="s">
        <v>1</v>
      </c>
      <c r="N229" s="223" t="s">
        <v>37</v>
      </c>
      <c r="O229" s="88"/>
      <c r="P229" s="224">
        <f>O229*H229</f>
        <v>0</v>
      </c>
      <c r="Q229" s="224">
        <v>0</v>
      </c>
      <c r="R229" s="224">
        <f>Q229*H229</f>
        <v>0</v>
      </c>
      <c r="S229" s="224">
        <v>0</v>
      </c>
      <c r="T229" s="225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6" t="s">
        <v>139</v>
      </c>
      <c r="AT229" s="226" t="s">
        <v>141</v>
      </c>
      <c r="AU229" s="226" t="s">
        <v>82</v>
      </c>
      <c r="AY229" s="14" t="s">
        <v>140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14" t="s">
        <v>80</v>
      </c>
      <c r="BK229" s="227">
        <f>ROUND(I229*H229,2)</f>
        <v>0</v>
      </c>
      <c r="BL229" s="14" t="s">
        <v>139</v>
      </c>
      <c r="BM229" s="226" t="s">
        <v>466</v>
      </c>
    </row>
    <row r="230" s="12" customFormat="1" ht="25.92" customHeight="1">
      <c r="A230" s="12"/>
      <c r="B230" s="200"/>
      <c r="C230" s="201"/>
      <c r="D230" s="202" t="s">
        <v>71</v>
      </c>
      <c r="E230" s="203" t="s">
        <v>467</v>
      </c>
      <c r="F230" s="203" t="s">
        <v>468</v>
      </c>
      <c r="G230" s="201"/>
      <c r="H230" s="201"/>
      <c r="I230" s="204"/>
      <c r="J230" s="205">
        <f>BK230</f>
        <v>0</v>
      </c>
      <c r="K230" s="201"/>
      <c r="L230" s="206"/>
      <c r="M230" s="207"/>
      <c r="N230" s="208"/>
      <c r="O230" s="208"/>
      <c r="P230" s="209">
        <f>P231+P243+P250+P252+P262+P286+P289+P301+P311+P319</f>
        <v>0</v>
      </c>
      <c r="Q230" s="208"/>
      <c r="R230" s="209">
        <f>R231+R243+R250+R252+R262+R286+R289+R301+R311+R319</f>
        <v>0</v>
      </c>
      <c r="S230" s="208"/>
      <c r="T230" s="210">
        <f>T231+T243+T250+T252+T262+T286+T289+T301+T311+T319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1" t="s">
        <v>82</v>
      </c>
      <c r="AT230" s="212" t="s">
        <v>71</v>
      </c>
      <c r="AU230" s="212" t="s">
        <v>72</v>
      </c>
      <c r="AY230" s="211" t="s">
        <v>140</v>
      </c>
      <c r="BK230" s="213">
        <f>BK231+BK243+BK250+BK252+BK262+BK286+BK289+BK301+BK311+BK319</f>
        <v>0</v>
      </c>
    </row>
    <row r="231" s="12" customFormat="1" ht="22.8" customHeight="1">
      <c r="A231" s="12"/>
      <c r="B231" s="200"/>
      <c r="C231" s="201"/>
      <c r="D231" s="202" t="s">
        <v>71</v>
      </c>
      <c r="E231" s="228" t="s">
        <v>469</v>
      </c>
      <c r="F231" s="228" t="s">
        <v>470</v>
      </c>
      <c r="G231" s="201"/>
      <c r="H231" s="201"/>
      <c r="I231" s="204"/>
      <c r="J231" s="229">
        <f>BK231</f>
        <v>0</v>
      </c>
      <c r="K231" s="201"/>
      <c r="L231" s="206"/>
      <c r="M231" s="207"/>
      <c r="N231" s="208"/>
      <c r="O231" s="208"/>
      <c r="P231" s="209">
        <f>SUM(P232:P242)</f>
        <v>0</v>
      </c>
      <c r="Q231" s="208"/>
      <c r="R231" s="209">
        <f>SUM(R232:R242)</f>
        <v>0</v>
      </c>
      <c r="S231" s="208"/>
      <c r="T231" s="210">
        <f>SUM(T232:T242)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1" t="s">
        <v>82</v>
      </c>
      <c r="AT231" s="212" t="s">
        <v>71</v>
      </c>
      <c r="AU231" s="212" t="s">
        <v>80</v>
      </c>
      <c r="AY231" s="211" t="s">
        <v>140</v>
      </c>
      <c r="BK231" s="213">
        <f>SUM(BK232:BK242)</f>
        <v>0</v>
      </c>
    </row>
    <row r="232" s="2" customFormat="1" ht="24.15" customHeight="1">
      <c r="A232" s="35"/>
      <c r="B232" s="36"/>
      <c r="C232" s="214" t="s">
        <v>471</v>
      </c>
      <c r="D232" s="214" t="s">
        <v>141</v>
      </c>
      <c r="E232" s="215" t="s">
        <v>472</v>
      </c>
      <c r="F232" s="216" t="s">
        <v>473</v>
      </c>
      <c r="G232" s="217" t="s">
        <v>208</v>
      </c>
      <c r="H232" s="218">
        <v>17.809999999999999</v>
      </c>
      <c r="I232" s="219"/>
      <c r="J232" s="220">
        <f>ROUND(I232*H232,2)</f>
        <v>0</v>
      </c>
      <c r="K232" s="221"/>
      <c r="L232" s="41"/>
      <c r="M232" s="222" t="s">
        <v>1</v>
      </c>
      <c r="N232" s="223" t="s">
        <v>37</v>
      </c>
      <c r="O232" s="88"/>
      <c r="P232" s="224">
        <f>O232*H232</f>
        <v>0</v>
      </c>
      <c r="Q232" s="224">
        <v>0</v>
      </c>
      <c r="R232" s="224">
        <f>Q232*H232</f>
        <v>0</v>
      </c>
      <c r="S232" s="224">
        <v>0</v>
      </c>
      <c r="T232" s="225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6" t="s">
        <v>204</v>
      </c>
      <c r="AT232" s="226" t="s">
        <v>141</v>
      </c>
      <c r="AU232" s="226" t="s">
        <v>82</v>
      </c>
      <c r="AY232" s="14" t="s">
        <v>140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14" t="s">
        <v>80</v>
      </c>
      <c r="BK232" s="227">
        <f>ROUND(I232*H232,2)</f>
        <v>0</v>
      </c>
      <c r="BL232" s="14" t="s">
        <v>204</v>
      </c>
      <c r="BM232" s="226" t="s">
        <v>474</v>
      </c>
    </row>
    <row r="233" s="2" customFormat="1" ht="16.5" customHeight="1">
      <c r="A233" s="35"/>
      <c r="B233" s="36"/>
      <c r="C233" s="235" t="s">
        <v>322</v>
      </c>
      <c r="D233" s="235" t="s">
        <v>201</v>
      </c>
      <c r="E233" s="236" t="s">
        <v>475</v>
      </c>
      <c r="F233" s="237" t="s">
        <v>476</v>
      </c>
      <c r="G233" s="238" t="s">
        <v>194</v>
      </c>
      <c r="H233" s="239">
        <v>0.0050000000000000001</v>
      </c>
      <c r="I233" s="240"/>
      <c r="J233" s="241">
        <f>ROUND(I233*H233,2)</f>
        <v>0</v>
      </c>
      <c r="K233" s="242"/>
      <c r="L233" s="243"/>
      <c r="M233" s="244" t="s">
        <v>1</v>
      </c>
      <c r="N233" s="245" t="s">
        <v>37</v>
      </c>
      <c r="O233" s="88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6" t="s">
        <v>233</v>
      </c>
      <c r="AT233" s="226" t="s">
        <v>201</v>
      </c>
      <c r="AU233" s="226" t="s">
        <v>82</v>
      </c>
      <c r="AY233" s="14" t="s">
        <v>140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14" t="s">
        <v>80</v>
      </c>
      <c r="BK233" s="227">
        <f>ROUND(I233*H233,2)</f>
        <v>0</v>
      </c>
      <c r="BL233" s="14" t="s">
        <v>204</v>
      </c>
      <c r="BM233" s="226" t="s">
        <v>477</v>
      </c>
    </row>
    <row r="234" s="2" customFormat="1" ht="24.15" customHeight="1">
      <c r="A234" s="35"/>
      <c r="B234" s="36"/>
      <c r="C234" s="214" t="s">
        <v>478</v>
      </c>
      <c r="D234" s="214" t="s">
        <v>141</v>
      </c>
      <c r="E234" s="215" t="s">
        <v>479</v>
      </c>
      <c r="F234" s="216" t="s">
        <v>480</v>
      </c>
      <c r="G234" s="217" t="s">
        <v>208</v>
      </c>
      <c r="H234" s="218">
        <v>3.496</v>
      </c>
      <c r="I234" s="219"/>
      <c r="J234" s="220">
        <f>ROUND(I234*H234,2)</f>
        <v>0</v>
      </c>
      <c r="K234" s="221"/>
      <c r="L234" s="41"/>
      <c r="M234" s="222" t="s">
        <v>1</v>
      </c>
      <c r="N234" s="223" t="s">
        <v>37</v>
      </c>
      <c r="O234" s="88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26" t="s">
        <v>204</v>
      </c>
      <c r="AT234" s="226" t="s">
        <v>141</v>
      </c>
      <c r="AU234" s="226" t="s">
        <v>82</v>
      </c>
      <c r="AY234" s="14" t="s">
        <v>140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14" t="s">
        <v>80</v>
      </c>
      <c r="BK234" s="227">
        <f>ROUND(I234*H234,2)</f>
        <v>0</v>
      </c>
      <c r="BL234" s="14" t="s">
        <v>204</v>
      </c>
      <c r="BM234" s="226" t="s">
        <v>481</v>
      </c>
    </row>
    <row r="235" s="2" customFormat="1" ht="16.5" customHeight="1">
      <c r="A235" s="35"/>
      <c r="B235" s="36"/>
      <c r="C235" s="235" t="s">
        <v>326</v>
      </c>
      <c r="D235" s="235" t="s">
        <v>201</v>
      </c>
      <c r="E235" s="236" t="s">
        <v>475</v>
      </c>
      <c r="F235" s="237" t="s">
        <v>476</v>
      </c>
      <c r="G235" s="238" t="s">
        <v>194</v>
      </c>
      <c r="H235" s="239">
        <v>0.001</v>
      </c>
      <c r="I235" s="240"/>
      <c r="J235" s="241">
        <f>ROUND(I235*H235,2)</f>
        <v>0</v>
      </c>
      <c r="K235" s="242"/>
      <c r="L235" s="243"/>
      <c r="M235" s="244" t="s">
        <v>1</v>
      </c>
      <c r="N235" s="245" t="s">
        <v>37</v>
      </c>
      <c r="O235" s="88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26" t="s">
        <v>233</v>
      </c>
      <c r="AT235" s="226" t="s">
        <v>201</v>
      </c>
      <c r="AU235" s="226" t="s">
        <v>82</v>
      </c>
      <c r="AY235" s="14" t="s">
        <v>140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14" t="s">
        <v>80</v>
      </c>
      <c r="BK235" s="227">
        <f>ROUND(I235*H235,2)</f>
        <v>0</v>
      </c>
      <c r="BL235" s="14" t="s">
        <v>204</v>
      </c>
      <c r="BM235" s="226" t="s">
        <v>482</v>
      </c>
    </row>
    <row r="236" s="2" customFormat="1" ht="37.8" customHeight="1">
      <c r="A236" s="35"/>
      <c r="B236" s="36"/>
      <c r="C236" s="214" t="s">
        <v>483</v>
      </c>
      <c r="D236" s="214" t="s">
        <v>141</v>
      </c>
      <c r="E236" s="215" t="s">
        <v>484</v>
      </c>
      <c r="F236" s="216" t="s">
        <v>485</v>
      </c>
      <c r="G236" s="217" t="s">
        <v>208</v>
      </c>
      <c r="H236" s="218">
        <v>88.640000000000001</v>
      </c>
      <c r="I236" s="219"/>
      <c r="J236" s="220">
        <f>ROUND(I236*H236,2)</f>
        <v>0</v>
      </c>
      <c r="K236" s="221"/>
      <c r="L236" s="41"/>
      <c r="M236" s="222" t="s">
        <v>1</v>
      </c>
      <c r="N236" s="223" t="s">
        <v>37</v>
      </c>
      <c r="O236" s="88"/>
      <c r="P236" s="224">
        <f>O236*H236</f>
        <v>0</v>
      </c>
      <c r="Q236" s="224">
        <v>0</v>
      </c>
      <c r="R236" s="224">
        <f>Q236*H236</f>
        <v>0</v>
      </c>
      <c r="S236" s="224">
        <v>0</v>
      </c>
      <c r="T236" s="225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26" t="s">
        <v>204</v>
      </c>
      <c r="AT236" s="226" t="s">
        <v>141</v>
      </c>
      <c r="AU236" s="226" t="s">
        <v>82</v>
      </c>
      <c r="AY236" s="14" t="s">
        <v>140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14" t="s">
        <v>80</v>
      </c>
      <c r="BK236" s="227">
        <f>ROUND(I236*H236,2)</f>
        <v>0</v>
      </c>
      <c r="BL236" s="14" t="s">
        <v>204</v>
      </c>
      <c r="BM236" s="226" t="s">
        <v>486</v>
      </c>
    </row>
    <row r="237" s="2" customFormat="1" ht="37.8" customHeight="1">
      <c r="A237" s="35"/>
      <c r="B237" s="36"/>
      <c r="C237" s="214" t="s">
        <v>329</v>
      </c>
      <c r="D237" s="214" t="s">
        <v>141</v>
      </c>
      <c r="E237" s="215" t="s">
        <v>487</v>
      </c>
      <c r="F237" s="216" t="s">
        <v>488</v>
      </c>
      <c r="G237" s="217" t="s">
        <v>208</v>
      </c>
      <c r="H237" s="218">
        <v>2.6219999999999999</v>
      </c>
      <c r="I237" s="219"/>
      <c r="J237" s="220">
        <f>ROUND(I237*H237,2)</f>
        <v>0</v>
      </c>
      <c r="K237" s="221"/>
      <c r="L237" s="41"/>
      <c r="M237" s="222" t="s">
        <v>1</v>
      </c>
      <c r="N237" s="223" t="s">
        <v>37</v>
      </c>
      <c r="O237" s="88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26" t="s">
        <v>204</v>
      </c>
      <c r="AT237" s="226" t="s">
        <v>141</v>
      </c>
      <c r="AU237" s="226" t="s">
        <v>82</v>
      </c>
      <c r="AY237" s="14" t="s">
        <v>140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14" t="s">
        <v>80</v>
      </c>
      <c r="BK237" s="227">
        <f>ROUND(I237*H237,2)</f>
        <v>0</v>
      </c>
      <c r="BL237" s="14" t="s">
        <v>204</v>
      </c>
      <c r="BM237" s="226" t="s">
        <v>489</v>
      </c>
    </row>
    <row r="238" s="2" customFormat="1" ht="24.15" customHeight="1">
      <c r="A238" s="35"/>
      <c r="B238" s="36"/>
      <c r="C238" s="214" t="s">
        <v>490</v>
      </c>
      <c r="D238" s="214" t="s">
        <v>141</v>
      </c>
      <c r="E238" s="215" t="s">
        <v>491</v>
      </c>
      <c r="F238" s="216" t="s">
        <v>492</v>
      </c>
      <c r="G238" s="217" t="s">
        <v>208</v>
      </c>
      <c r="H238" s="218">
        <v>17.809999999999999</v>
      </c>
      <c r="I238" s="219"/>
      <c r="J238" s="220">
        <f>ROUND(I238*H238,2)</f>
        <v>0</v>
      </c>
      <c r="K238" s="221"/>
      <c r="L238" s="41"/>
      <c r="M238" s="222" t="s">
        <v>1</v>
      </c>
      <c r="N238" s="223" t="s">
        <v>37</v>
      </c>
      <c r="O238" s="88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26" t="s">
        <v>204</v>
      </c>
      <c r="AT238" s="226" t="s">
        <v>141</v>
      </c>
      <c r="AU238" s="226" t="s">
        <v>82</v>
      </c>
      <c r="AY238" s="14" t="s">
        <v>140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14" t="s">
        <v>80</v>
      </c>
      <c r="BK238" s="227">
        <f>ROUND(I238*H238,2)</f>
        <v>0</v>
      </c>
      <c r="BL238" s="14" t="s">
        <v>204</v>
      </c>
      <c r="BM238" s="226" t="s">
        <v>493</v>
      </c>
    </row>
    <row r="239" s="2" customFormat="1" ht="49.05" customHeight="1">
      <c r="A239" s="35"/>
      <c r="B239" s="36"/>
      <c r="C239" s="235" t="s">
        <v>110</v>
      </c>
      <c r="D239" s="235" t="s">
        <v>201</v>
      </c>
      <c r="E239" s="236" t="s">
        <v>494</v>
      </c>
      <c r="F239" s="237" t="s">
        <v>495</v>
      </c>
      <c r="G239" s="238" t="s">
        <v>208</v>
      </c>
      <c r="H239" s="239">
        <v>20.481999999999999</v>
      </c>
      <c r="I239" s="240"/>
      <c r="J239" s="241">
        <f>ROUND(I239*H239,2)</f>
        <v>0</v>
      </c>
      <c r="K239" s="242"/>
      <c r="L239" s="243"/>
      <c r="M239" s="244" t="s">
        <v>1</v>
      </c>
      <c r="N239" s="245" t="s">
        <v>37</v>
      </c>
      <c r="O239" s="88"/>
      <c r="P239" s="224">
        <f>O239*H239</f>
        <v>0</v>
      </c>
      <c r="Q239" s="224">
        <v>0</v>
      </c>
      <c r="R239" s="224">
        <f>Q239*H239</f>
        <v>0</v>
      </c>
      <c r="S239" s="224">
        <v>0</v>
      </c>
      <c r="T239" s="225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26" t="s">
        <v>233</v>
      </c>
      <c r="AT239" s="226" t="s">
        <v>201</v>
      </c>
      <c r="AU239" s="226" t="s">
        <v>82</v>
      </c>
      <c r="AY239" s="14" t="s">
        <v>140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14" t="s">
        <v>80</v>
      </c>
      <c r="BK239" s="227">
        <f>ROUND(I239*H239,2)</f>
        <v>0</v>
      </c>
      <c r="BL239" s="14" t="s">
        <v>204</v>
      </c>
      <c r="BM239" s="226" t="s">
        <v>496</v>
      </c>
    </row>
    <row r="240" s="2" customFormat="1" ht="24.15" customHeight="1">
      <c r="A240" s="35"/>
      <c r="B240" s="36"/>
      <c r="C240" s="214" t="s">
        <v>497</v>
      </c>
      <c r="D240" s="214" t="s">
        <v>141</v>
      </c>
      <c r="E240" s="215" t="s">
        <v>498</v>
      </c>
      <c r="F240" s="216" t="s">
        <v>499</v>
      </c>
      <c r="G240" s="217" t="s">
        <v>208</v>
      </c>
      <c r="H240" s="218">
        <v>3.496</v>
      </c>
      <c r="I240" s="219"/>
      <c r="J240" s="220">
        <f>ROUND(I240*H240,2)</f>
        <v>0</v>
      </c>
      <c r="K240" s="221"/>
      <c r="L240" s="41"/>
      <c r="M240" s="222" t="s">
        <v>1</v>
      </c>
      <c r="N240" s="223" t="s">
        <v>37</v>
      </c>
      <c r="O240" s="88"/>
      <c r="P240" s="224">
        <f>O240*H240</f>
        <v>0</v>
      </c>
      <c r="Q240" s="224">
        <v>0</v>
      </c>
      <c r="R240" s="224">
        <f>Q240*H240</f>
        <v>0</v>
      </c>
      <c r="S240" s="224">
        <v>0</v>
      </c>
      <c r="T240" s="225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26" t="s">
        <v>204</v>
      </c>
      <c r="AT240" s="226" t="s">
        <v>141</v>
      </c>
      <c r="AU240" s="226" t="s">
        <v>82</v>
      </c>
      <c r="AY240" s="14" t="s">
        <v>140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14" t="s">
        <v>80</v>
      </c>
      <c r="BK240" s="227">
        <f>ROUND(I240*H240,2)</f>
        <v>0</v>
      </c>
      <c r="BL240" s="14" t="s">
        <v>204</v>
      </c>
      <c r="BM240" s="226" t="s">
        <v>500</v>
      </c>
    </row>
    <row r="241" s="2" customFormat="1" ht="49.05" customHeight="1">
      <c r="A241" s="35"/>
      <c r="B241" s="36"/>
      <c r="C241" s="235" t="s">
        <v>335</v>
      </c>
      <c r="D241" s="235" t="s">
        <v>201</v>
      </c>
      <c r="E241" s="236" t="s">
        <v>494</v>
      </c>
      <c r="F241" s="237" t="s">
        <v>495</v>
      </c>
      <c r="G241" s="238" t="s">
        <v>208</v>
      </c>
      <c r="H241" s="239">
        <v>4.1950000000000003</v>
      </c>
      <c r="I241" s="240"/>
      <c r="J241" s="241">
        <f>ROUND(I241*H241,2)</f>
        <v>0</v>
      </c>
      <c r="K241" s="242"/>
      <c r="L241" s="243"/>
      <c r="M241" s="244" t="s">
        <v>1</v>
      </c>
      <c r="N241" s="245" t="s">
        <v>37</v>
      </c>
      <c r="O241" s="88"/>
      <c r="P241" s="224">
        <f>O241*H241</f>
        <v>0</v>
      </c>
      <c r="Q241" s="224">
        <v>0</v>
      </c>
      <c r="R241" s="224">
        <f>Q241*H241</f>
        <v>0</v>
      </c>
      <c r="S241" s="224">
        <v>0</v>
      </c>
      <c r="T241" s="225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26" t="s">
        <v>233</v>
      </c>
      <c r="AT241" s="226" t="s">
        <v>201</v>
      </c>
      <c r="AU241" s="226" t="s">
        <v>82</v>
      </c>
      <c r="AY241" s="14" t="s">
        <v>140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14" t="s">
        <v>80</v>
      </c>
      <c r="BK241" s="227">
        <f>ROUND(I241*H241,2)</f>
        <v>0</v>
      </c>
      <c r="BL241" s="14" t="s">
        <v>204</v>
      </c>
      <c r="BM241" s="226" t="s">
        <v>501</v>
      </c>
    </row>
    <row r="242" s="2" customFormat="1" ht="24.15" customHeight="1">
      <c r="A242" s="35"/>
      <c r="B242" s="36"/>
      <c r="C242" s="214" t="s">
        <v>502</v>
      </c>
      <c r="D242" s="214" t="s">
        <v>141</v>
      </c>
      <c r="E242" s="215" t="s">
        <v>503</v>
      </c>
      <c r="F242" s="216" t="s">
        <v>504</v>
      </c>
      <c r="G242" s="217" t="s">
        <v>505</v>
      </c>
      <c r="H242" s="246"/>
      <c r="I242" s="219"/>
      <c r="J242" s="220">
        <f>ROUND(I242*H242,2)</f>
        <v>0</v>
      </c>
      <c r="K242" s="221"/>
      <c r="L242" s="41"/>
      <c r="M242" s="222" t="s">
        <v>1</v>
      </c>
      <c r="N242" s="223" t="s">
        <v>37</v>
      </c>
      <c r="O242" s="88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26" t="s">
        <v>204</v>
      </c>
      <c r="AT242" s="226" t="s">
        <v>141</v>
      </c>
      <c r="AU242" s="226" t="s">
        <v>82</v>
      </c>
      <c r="AY242" s="14" t="s">
        <v>140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14" t="s">
        <v>80</v>
      </c>
      <c r="BK242" s="227">
        <f>ROUND(I242*H242,2)</f>
        <v>0</v>
      </c>
      <c r="BL242" s="14" t="s">
        <v>204</v>
      </c>
      <c r="BM242" s="226" t="s">
        <v>506</v>
      </c>
    </row>
    <row r="243" s="12" customFormat="1" ht="22.8" customHeight="1">
      <c r="A243" s="12"/>
      <c r="B243" s="200"/>
      <c r="C243" s="201"/>
      <c r="D243" s="202" t="s">
        <v>71</v>
      </c>
      <c r="E243" s="228" t="s">
        <v>507</v>
      </c>
      <c r="F243" s="228" t="s">
        <v>508</v>
      </c>
      <c r="G243" s="201"/>
      <c r="H243" s="201"/>
      <c r="I243" s="204"/>
      <c r="J243" s="229">
        <f>BK243</f>
        <v>0</v>
      </c>
      <c r="K243" s="201"/>
      <c r="L243" s="206"/>
      <c r="M243" s="207"/>
      <c r="N243" s="208"/>
      <c r="O243" s="208"/>
      <c r="P243" s="209">
        <f>SUM(P244:P249)</f>
        <v>0</v>
      </c>
      <c r="Q243" s="208"/>
      <c r="R243" s="209">
        <f>SUM(R244:R249)</f>
        <v>0</v>
      </c>
      <c r="S243" s="208"/>
      <c r="T243" s="210">
        <f>SUM(T244:T249)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1" t="s">
        <v>82</v>
      </c>
      <c r="AT243" s="212" t="s">
        <v>71</v>
      </c>
      <c r="AU243" s="212" t="s">
        <v>80</v>
      </c>
      <c r="AY243" s="211" t="s">
        <v>140</v>
      </c>
      <c r="BK243" s="213">
        <f>SUM(BK244:BK249)</f>
        <v>0</v>
      </c>
    </row>
    <row r="244" s="2" customFormat="1" ht="24.15" customHeight="1">
      <c r="A244" s="35"/>
      <c r="B244" s="36"/>
      <c r="C244" s="214" t="s">
        <v>339</v>
      </c>
      <c r="D244" s="214" t="s">
        <v>141</v>
      </c>
      <c r="E244" s="215" t="s">
        <v>509</v>
      </c>
      <c r="F244" s="216" t="s">
        <v>510</v>
      </c>
      <c r="G244" s="217" t="s">
        <v>208</v>
      </c>
      <c r="H244" s="218">
        <v>17.809999999999999</v>
      </c>
      <c r="I244" s="219"/>
      <c r="J244" s="220">
        <f>ROUND(I244*H244,2)</f>
        <v>0</v>
      </c>
      <c r="K244" s="221"/>
      <c r="L244" s="41"/>
      <c r="M244" s="222" t="s">
        <v>1</v>
      </c>
      <c r="N244" s="223" t="s">
        <v>37</v>
      </c>
      <c r="O244" s="88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6" t="s">
        <v>204</v>
      </c>
      <c r="AT244" s="226" t="s">
        <v>141</v>
      </c>
      <c r="AU244" s="226" t="s">
        <v>82</v>
      </c>
      <c r="AY244" s="14" t="s">
        <v>140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14" t="s">
        <v>80</v>
      </c>
      <c r="BK244" s="227">
        <f>ROUND(I244*H244,2)</f>
        <v>0</v>
      </c>
      <c r="BL244" s="14" t="s">
        <v>204</v>
      </c>
      <c r="BM244" s="226" t="s">
        <v>511</v>
      </c>
    </row>
    <row r="245" s="2" customFormat="1" ht="24.15" customHeight="1">
      <c r="A245" s="35"/>
      <c r="B245" s="36"/>
      <c r="C245" s="235" t="s">
        <v>512</v>
      </c>
      <c r="D245" s="235" t="s">
        <v>201</v>
      </c>
      <c r="E245" s="236" t="s">
        <v>513</v>
      </c>
      <c r="F245" s="237" t="s">
        <v>514</v>
      </c>
      <c r="G245" s="238" t="s">
        <v>208</v>
      </c>
      <c r="H245" s="239">
        <v>18.701000000000001</v>
      </c>
      <c r="I245" s="240"/>
      <c r="J245" s="241">
        <f>ROUND(I245*H245,2)</f>
        <v>0</v>
      </c>
      <c r="K245" s="242"/>
      <c r="L245" s="243"/>
      <c r="M245" s="244" t="s">
        <v>1</v>
      </c>
      <c r="N245" s="245" t="s">
        <v>37</v>
      </c>
      <c r="O245" s="88"/>
      <c r="P245" s="224">
        <f>O245*H245</f>
        <v>0</v>
      </c>
      <c r="Q245" s="224">
        <v>0</v>
      </c>
      <c r="R245" s="224">
        <f>Q245*H245</f>
        <v>0</v>
      </c>
      <c r="S245" s="224">
        <v>0</v>
      </c>
      <c r="T245" s="225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26" t="s">
        <v>233</v>
      </c>
      <c r="AT245" s="226" t="s">
        <v>201</v>
      </c>
      <c r="AU245" s="226" t="s">
        <v>82</v>
      </c>
      <c r="AY245" s="14" t="s">
        <v>140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14" t="s">
        <v>80</v>
      </c>
      <c r="BK245" s="227">
        <f>ROUND(I245*H245,2)</f>
        <v>0</v>
      </c>
      <c r="BL245" s="14" t="s">
        <v>204</v>
      </c>
      <c r="BM245" s="226" t="s">
        <v>515</v>
      </c>
    </row>
    <row r="246" s="2" customFormat="1" ht="24.15" customHeight="1">
      <c r="A246" s="35"/>
      <c r="B246" s="36"/>
      <c r="C246" s="235" t="s">
        <v>342</v>
      </c>
      <c r="D246" s="235" t="s">
        <v>201</v>
      </c>
      <c r="E246" s="236" t="s">
        <v>516</v>
      </c>
      <c r="F246" s="237" t="s">
        <v>517</v>
      </c>
      <c r="G246" s="238" t="s">
        <v>208</v>
      </c>
      <c r="H246" s="239">
        <v>18.701000000000001</v>
      </c>
      <c r="I246" s="240"/>
      <c r="J246" s="241">
        <f>ROUND(I246*H246,2)</f>
        <v>0</v>
      </c>
      <c r="K246" s="242"/>
      <c r="L246" s="243"/>
      <c r="M246" s="244" t="s">
        <v>1</v>
      </c>
      <c r="N246" s="245" t="s">
        <v>37</v>
      </c>
      <c r="O246" s="88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26" t="s">
        <v>233</v>
      </c>
      <c r="AT246" s="226" t="s">
        <v>201</v>
      </c>
      <c r="AU246" s="226" t="s">
        <v>82</v>
      </c>
      <c r="AY246" s="14" t="s">
        <v>140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14" t="s">
        <v>80</v>
      </c>
      <c r="BK246" s="227">
        <f>ROUND(I246*H246,2)</f>
        <v>0</v>
      </c>
      <c r="BL246" s="14" t="s">
        <v>204</v>
      </c>
      <c r="BM246" s="226" t="s">
        <v>518</v>
      </c>
    </row>
    <row r="247" s="2" customFormat="1" ht="24.15" customHeight="1">
      <c r="A247" s="35"/>
      <c r="B247" s="36"/>
      <c r="C247" s="214" t="s">
        <v>519</v>
      </c>
      <c r="D247" s="214" t="s">
        <v>141</v>
      </c>
      <c r="E247" s="215" t="s">
        <v>520</v>
      </c>
      <c r="F247" s="216" t="s">
        <v>521</v>
      </c>
      <c r="G247" s="217" t="s">
        <v>208</v>
      </c>
      <c r="H247" s="218">
        <v>88.640000000000001</v>
      </c>
      <c r="I247" s="219"/>
      <c r="J247" s="220">
        <f>ROUND(I247*H247,2)</f>
        <v>0</v>
      </c>
      <c r="K247" s="221"/>
      <c r="L247" s="41"/>
      <c r="M247" s="222" t="s">
        <v>1</v>
      </c>
      <c r="N247" s="223" t="s">
        <v>37</v>
      </c>
      <c r="O247" s="88"/>
      <c r="P247" s="224">
        <f>O247*H247</f>
        <v>0</v>
      </c>
      <c r="Q247" s="224">
        <v>0</v>
      </c>
      <c r="R247" s="224">
        <f>Q247*H247</f>
        <v>0</v>
      </c>
      <c r="S247" s="224">
        <v>0</v>
      </c>
      <c r="T247" s="225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26" t="s">
        <v>204</v>
      </c>
      <c r="AT247" s="226" t="s">
        <v>141</v>
      </c>
      <c r="AU247" s="226" t="s">
        <v>82</v>
      </c>
      <c r="AY247" s="14" t="s">
        <v>140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14" t="s">
        <v>80</v>
      </c>
      <c r="BK247" s="227">
        <f>ROUND(I247*H247,2)</f>
        <v>0</v>
      </c>
      <c r="BL247" s="14" t="s">
        <v>204</v>
      </c>
      <c r="BM247" s="226" t="s">
        <v>522</v>
      </c>
    </row>
    <row r="248" s="2" customFormat="1" ht="16.5" customHeight="1">
      <c r="A248" s="35"/>
      <c r="B248" s="36"/>
      <c r="C248" s="235" t="s">
        <v>346</v>
      </c>
      <c r="D248" s="235" t="s">
        <v>201</v>
      </c>
      <c r="E248" s="236" t="s">
        <v>523</v>
      </c>
      <c r="F248" s="237" t="s">
        <v>524</v>
      </c>
      <c r="G248" s="238" t="s">
        <v>208</v>
      </c>
      <c r="H248" s="239">
        <v>101.93600000000001</v>
      </c>
      <c r="I248" s="240"/>
      <c r="J248" s="241">
        <f>ROUND(I248*H248,2)</f>
        <v>0</v>
      </c>
      <c r="K248" s="242"/>
      <c r="L248" s="243"/>
      <c r="M248" s="244" t="s">
        <v>1</v>
      </c>
      <c r="N248" s="245" t="s">
        <v>37</v>
      </c>
      <c r="O248" s="88"/>
      <c r="P248" s="224">
        <f>O248*H248</f>
        <v>0</v>
      </c>
      <c r="Q248" s="224">
        <v>0</v>
      </c>
      <c r="R248" s="224">
        <f>Q248*H248</f>
        <v>0</v>
      </c>
      <c r="S248" s="224">
        <v>0</v>
      </c>
      <c r="T248" s="225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26" t="s">
        <v>233</v>
      </c>
      <c r="AT248" s="226" t="s">
        <v>201</v>
      </c>
      <c r="AU248" s="226" t="s">
        <v>82</v>
      </c>
      <c r="AY248" s="14" t="s">
        <v>140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14" t="s">
        <v>80</v>
      </c>
      <c r="BK248" s="227">
        <f>ROUND(I248*H248,2)</f>
        <v>0</v>
      </c>
      <c r="BL248" s="14" t="s">
        <v>204</v>
      </c>
      <c r="BM248" s="226" t="s">
        <v>525</v>
      </c>
    </row>
    <row r="249" s="2" customFormat="1" ht="24.15" customHeight="1">
      <c r="A249" s="35"/>
      <c r="B249" s="36"/>
      <c r="C249" s="214" t="s">
        <v>526</v>
      </c>
      <c r="D249" s="214" t="s">
        <v>141</v>
      </c>
      <c r="E249" s="215" t="s">
        <v>527</v>
      </c>
      <c r="F249" s="216" t="s">
        <v>528</v>
      </c>
      <c r="G249" s="217" t="s">
        <v>505</v>
      </c>
      <c r="H249" s="246"/>
      <c r="I249" s="219"/>
      <c r="J249" s="220">
        <f>ROUND(I249*H249,2)</f>
        <v>0</v>
      </c>
      <c r="K249" s="221"/>
      <c r="L249" s="41"/>
      <c r="M249" s="222" t="s">
        <v>1</v>
      </c>
      <c r="N249" s="223" t="s">
        <v>37</v>
      </c>
      <c r="O249" s="88"/>
      <c r="P249" s="224">
        <f>O249*H249</f>
        <v>0</v>
      </c>
      <c r="Q249" s="224">
        <v>0</v>
      </c>
      <c r="R249" s="224">
        <f>Q249*H249</f>
        <v>0</v>
      </c>
      <c r="S249" s="224">
        <v>0</v>
      </c>
      <c r="T249" s="225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26" t="s">
        <v>204</v>
      </c>
      <c r="AT249" s="226" t="s">
        <v>141</v>
      </c>
      <c r="AU249" s="226" t="s">
        <v>82</v>
      </c>
      <c r="AY249" s="14" t="s">
        <v>140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14" t="s">
        <v>80</v>
      </c>
      <c r="BK249" s="227">
        <f>ROUND(I249*H249,2)</f>
        <v>0</v>
      </c>
      <c r="BL249" s="14" t="s">
        <v>204</v>
      </c>
      <c r="BM249" s="226" t="s">
        <v>529</v>
      </c>
    </row>
    <row r="250" s="12" customFormat="1" ht="22.8" customHeight="1">
      <c r="A250" s="12"/>
      <c r="B250" s="200"/>
      <c r="C250" s="201"/>
      <c r="D250" s="202" t="s">
        <v>71</v>
      </c>
      <c r="E250" s="228" t="s">
        <v>530</v>
      </c>
      <c r="F250" s="228" t="s">
        <v>531</v>
      </c>
      <c r="G250" s="201"/>
      <c r="H250" s="201"/>
      <c r="I250" s="204"/>
      <c r="J250" s="229">
        <f>BK250</f>
        <v>0</v>
      </c>
      <c r="K250" s="201"/>
      <c r="L250" s="206"/>
      <c r="M250" s="207"/>
      <c r="N250" s="208"/>
      <c r="O250" s="208"/>
      <c r="P250" s="209">
        <f>P251</f>
        <v>0</v>
      </c>
      <c r="Q250" s="208"/>
      <c r="R250" s="209">
        <f>R251</f>
        <v>0</v>
      </c>
      <c r="S250" s="208"/>
      <c r="T250" s="210">
        <f>T251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1" t="s">
        <v>82</v>
      </c>
      <c r="AT250" s="212" t="s">
        <v>71</v>
      </c>
      <c r="AU250" s="212" t="s">
        <v>80</v>
      </c>
      <c r="AY250" s="211" t="s">
        <v>140</v>
      </c>
      <c r="BK250" s="213">
        <f>BK251</f>
        <v>0</v>
      </c>
    </row>
    <row r="251" s="2" customFormat="1" ht="16.5" customHeight="1">
      <c r="A251" s="35"/>
      <c r="B251" s="36"/>
      <c r="C251" s="214" t="s">
        <v>86</v>
      </c>
      <c r="D251" s="214" t="s">
        <v>141</v>
      </c>
      <c r="E251" s="215" t="s">
        <v>532</v>
      </c>
      <c r="F251" s="216" t="s">
        <v>533</v>
      </c>
      <c r="G251" s="217" t="s">
        <v>213</v>
      </c>
      <c r="H251" s="218">
        <v>1</v>
      </c>
      <c r="I251" s="219"/>
      <c r="J251" s="220">
        <f>ROUND(I251*H251,2)</f>
        <v>0</v>
      </c>
      <c r="K251" s="221"/>
      <c r="L251" s="41"/>
      <c r="M251" s="222" t="s">
        <v>1</v>
      </c>
      <c r="N251" s="223" t="s">
        <v>37</v>
      </c>
      <c r="O251" s="88"/>
      <c r="P251" s="224">
        <f>O251*H251</f>
        <v>0</v>
      </c>
      <c r="Q251" s="224">
        <v>0</v>
      </c>
      <c r="R251" s="224">
        <f>Q251*H251</f>
        <v>0</v>
      </c>
      <c r="S251" s="224">
        <v>0</v>
      </c>
      <c r="T251" s="225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26" t="s">
        <v>204</v>
      </c>
      <c r="AT251" s="226" t="s">
        <v>141</v>
      </c>
      <c r="AU251" s="226" t="s">
        <v>82</v>
      </c>
      <c r="AY251" s="14" t="s">
        <v>140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14" t="s">
        <v>80</v>
      </c>
      <c r="BK251" s="227">
        <f>ROUND(I251*H251,2)</f>
        <v>0</v>
      </c>
      <c r="BL251" s="14" t="s">
        <v>204</v>
      </c>
      <c r="BM251" s="226" t="s">
        <v>534</v>
      </c>
    </row>
    <row r="252" s="12" customFormat="1" ht="22.8" customHeight="1">
      <c r="A252" s="12"/>
      <c r="B252" s="200"/>
      <c r="C252" s="201"/>
      <c r="D252" s="202" t="s">
        <v>71</v>
      </c>
      <c r="E252" s="228" t="s">
        <v>535</v>
      </c>
      <c r="F252" s="228" t="s">
        <v>536</v>
      </c>
      <c r="G252" s="201"/>
      <c r="H252" s="201"/>
      <c r="I252" s="204"/>
      <c r="J252" s="229">
        <f>BK252</f>
        <v>0</v>
      </c>
      <c r="K252" s="201"/>
      <c r="L252" s="206"/>
      <c r="M252" s="207"/>
      <c r="N252" s="208"/>
      <c r="O252" s="208"/>
      <c r="P252" s="209">
        <f>SUM(P253:P261)</f>
        <v>0</v>
      </c>
      <c r="Q252" s="208"/>
      <c r="R252" s="209">
        <f>SUM(R253:R261)</f>
        <v>0</v>
      </c>
      <c r="S252" s="208"/>
      <c r="T252" s="210">
        <f>SUM(T253:T261)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1" t="s">
        <v>82</v>
      </c>
      <c r="AT252" s="212" t="s">
        <v>71</v>
      </c>
      <c r="AU252" s="212" t="s">
        <v>80</v>
      </c>
      <c r="AY252" s="211" t="s">
        <v>140</v>
      </c>
      <c r="BK252" s="213">
        <f>SUM(BK253:BK261)</f>
        <v>0</v>
      </c>
    </row>
    <row r="253" s="2" customFormat="1" ht="24.15" customHeight="1">
      <c r="A253" s="35"/>
      <c r="B253" s="36"/>
      <c r="C253" s="214" t="s">
        <v>537</v>
      </c>
      <c r="D253" s="214" t="s">
        <v>141</v>
      </c>
      <c r="E253" s="215" t="s">
        <v>538</v>
      </c>
      <c r="F253" s="216" t="s">
        <v>539</v>
      </c>
      <c r="G253" s="217" t="s">
        <v>208</v>
      </c>
      <c r="H253" s="218">
        <v>7.3760000000000003</v>
      </c>
      <c r="I253" s="219"/>
      <c r="J253" s="220">
        <f>ROUND(I253*H253,2)</f>
        <v>0</v>
      </c>
      <c r="K253" s="221"/>
      <c r="L253" s="41"/>
      <c r="M253" s="222" t="s">
        <v>1</v>
      </c>
      <c r="N253" s="223" t="s">
        <v>37</v>
      </c>
      <c r="O253" s="88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26" t="s">
        <v>204</v>
      </c>
      <c r="AT253" s="226" t="s">
        <v>141</v>
      </c>
      <c r="AU253" s="226" t="s">
        <v>82</v>
      </c>
      <c r="AY253" s="14" t="s">
        <v>140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14" t="s">
        <v>80</v>
      </c>
      <c r="BK253" s="227">
        <f>ROUND(I253*H253,2)</f>
        <v>0</v>
      </c>
      <c r="BL253" s="14" t="s">
        <v>204</v>
      </c>
      <c r="BM253" s="226" t="s">
        <v>540</v>
      </c>
    </row>
    <row r="254" s="2" customFormat="1" ht="24.15" customHeight="1">
      <c r="A254" s="35"/>
      <c r="B254" s="36"/>
      <c r="C254" s="214" t="s">
        <v>352</v>
      </c>
      <c r="D254" s="214" t="s">
        <v>141</v>
      </c>
      <c r="E254" s="215" t="s">
        <v>541</v>
      </c>
      <c r="F254" s="216" t="s">
        <v>542</v>
      </c>
      <c r="G254" s="217" t="s">
        <v>208</v>
      </c>
      <c r="H254" s="218">
        <v>12.648</v>
      </c>
      <c r="I254" s="219"/>
      <c r="J254" s="220">
        <f>ROUND(I254*H254,2)</f>
        <v>0</v>
      </c>
      <c r="K254" s="221"/>
      <c r="L254" s="41"/>
      <c r="M254" s="222" t="s">
        <v>1</v>
      </c>
      <c r="N254" s="223" t="s">
        <v>37</v>
      </c>
      <c r="O254" s="88"/>
      <c r="P254" s="224">
        <f>O254*H254</f>
        <v>0</v>
      </c>
      <c r="Q254" s="224">
        <v>0</v>
      </c>
      <c r="R254" s="224">
        <f>Q254*H254</f>
        <v>0</v>
      </c>
      <c r="S254" s="224">
        <v>0</v>
      </c>
      <c r="T254" s="225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26" t="s">
        <v>204</v>
      </c>
      <c r="AT254" s="226" t="s">
        <v>141</v>
      </c>
      <c r="AU254" s="226" t="s">
        <v>82</v>
      </c>
      <c r="AY254" s="14" t="s">
        <v>140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14" t="s">
        <v>80</v>
      </c>
      <c r="BK254" s="227">
        <f>ROUND(I254*H254,2)</f>
        <v>0</v>
      </c>
      <c r="BL254" s="14" t="s">
        <v>204</v>
      </c>
      <c r="BM254" s="226" t="s">
        <v>543</v>
      </c>
    </row>
    <row r="255" s="2" customFormat="1" ht="33" customHeight="1">
      <c r="A255" s="35"/>
      <c r="B255" s="36"/>
      <c r="C255" s="214" t="s">
        <v>544</v>
      </c>
      <c r="D255" s="214" t="s">
        <v>141</v>
      </c>
      <c r="E255" s="215" t="s">
        <v>545</v>
      </c>
      <c r="F255" s="216" t="s">
        <v>546</v>
      </c>
      <c r="G255" s="217" t="s">
        <v>208</v>
      </c>
      <c r="H255" s="218">
        <v>36.630000000000003</v>
      </c>
      <c r="I255" s="219"/>
      <c r="J255" s="220">
        <f>ROUND(I255*H255,2)</f>
        <v>0</v>
      </c>
      <c r="K255" s="221"/>
      <c r="L255" s="41"/>
      <c r="M255" s="222" t="s">
        <v>1</v>
      </c>
      <c r="N255" s="223" t="s">
        <v>37</v>
      </c>
      <c r="O255" s="88"/>
      <c r="P255" s="224">
        <f>O255*H255</f>
        <v>0</v>
      </c>
      <c r="Q255" s="224">
        <v>0</v>
      </c>
      <c r="R255" s="224">
        <f>Q255*H255</f>
        <v>0</v>
      </c>
      <c r="S255" s="224">
        <v>0</v>
      </c>
      <c r="T255" s="225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26" t="s">
        <v>204</v>
      </c>
      <c r="AT255" s="226" t="s">
        <v>141</v>
      </c>
      <c r="AU255" s="226" t="s">
        <v>82</v>
      </c>
      <c r="AY255" s="14" t="s">
        <v>140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14" t="s">
        <v>80</v>
      </c>
      <c r="BK255" s="227">
        <f>ROUND(I255*H255,2)</f>
        <v>0</v>
      </c>
      <c r="BL255" s="14" t="s">
        <v>204</v>
      </c>
      <c r="BM255" s="226" t="s">
        <v>547</v>
      </c>
    </row>
    <row r="256" s="2" customFormat="1" ht="24.15" customHeight="1">
      <c r="A256" s="35"/>
      <c r="B256" s="36"/>
      <c r="C256" s="235" t="s">
        <v>355</v>
      </c>
      <c r="D256" s="235" t="s">
        <v>201</v>
      </c>
      <c r="E256" s="236" t="s">
        <v>548</v>
      </c>
      <c r="F256" s="237" t="s">
        <v>549</v>
      </c>
      <c r="G256" s="238" t="s">
        <v>208</v>
      </c>
      <c r="H256" s="239">
        <v>38.462000000000003</v>
      </c>
      <c r="I256" s="240"/>
      <c r="J256" s="241">
        <f>ROUND(I256*H256,2)</f>
        <v>0</v>
      </c>
      <c r="K256" s="242"/>
      <c r="L256" s="243"/>
      <c r="M256" s="244" t="s">
        <v>1</v>
      </c>
      <c r="N256" s="245" t="s">
        <v>37</v>
      </c>
      <c r="O256" s="88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26" t="s">
        <v>233</v>
      </c>
      <c r="AT256" s="226" t="s">
        <v>201</v>
      </c>
      <c r="AU256" s="226" t="s">
        <v>82</v>
      </c>
      <c r="AY256" s="14" t="s">
        <v>140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14" t="s">
        <v>80</v>
      </c>
      <c r="BK256" s="227">
        <f>ROUND(I256*H256,2)</f>
        <v>0</v>
      </c>
      <c r="BL256" s="14" t="s">
        <v>204</v>
      </c>
      <c r="BM256" s="226" t="s">
        <v>550</v>
      </c>
    </row>
    <row r="257" s="2" customFormat="1" ht="21.75" customHeight="1">
      <c r="A257" s="35"/>
      <c r="B257" s="36"/>
      <c r="C257" s="214" t="s">
        <v>551</v>
      </c>
      <c r="D257" s="214" t="s">
        <v>141</v>
      </c>
      <c r="E257" s="215" t="s">
        <v>552</v>
      </c>
      <c r="F257" s="216" t="s">
        <v>553</v>
      </c>
      <c r="G257" s="217" t="s">
        <v>213</v>
      </c>
      <c r="H257" s="218">
        <v>1</v>
      </c>
      <c r="I257" s="219"/>
      <c r="J257" s="220">
        <f>ROUND(I257*H257,2)</f>
        <v>0</v>
      </c>
      <c r="K257" s="221"/>
      <c r="L257" s="41"/>
      <c r="M257" s="222" t="s">
        <v>1</v>
      </c>
      <c r="N257" s="223" t="s">
        <v>37</v>
      </c>
      <c r="O257" s="88"/>
      <c r="P257" s="224">
        <f>O257*H257</f>
        <v>0</v>
      </c>
      <c r="Q257" s="224">
        <v>0</v>
      </c>
      <c r="R257" s="224">
        <f>Q257*H257</f>
        <v>0</v>
      </c>
      <c r="S257" s="224">
        <v>0</v>
      </c>
      <c r="T257" s="225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26" t="s">
        <v>204</v>
      </c>
      <c r="AT257" s="226" t="s">
        <v>141</v>
      </c>
      <c r="AU257" s="226" t="s">
        <v>82</v>
      </c>
      <c r="AY257" s="14" t="s">
        <v>140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14" t="s">
        <v>80</v>
      </c>
      <c r="BK257" s="227">
        <f>ROUND(I257*H257,2)</f>
        <v>0</v>
      </c>
      <c r="BL257" s="14" t="s">
        <v>204</v>
      </c>
      <c r="BM257" s="226" t="s">
        <v>554</v>
      </c>
    </row>
    <row r="258" s="2" customFormat="1" ht="33" customHeight="1">
      <c r="A258" s="35"/>
      <c r="B258" s="36"/>
      <c r="C258" s="235" t="s">
        <v>359</v>
      </c>
      <c r="D258" s="235" t="s">
        <v>201</v>
      </c>
      <c r="E258" s="236" t="s">
        <v>555</v>
      </c>
      <c r="F258" s="237" t="s">
        <v>556</v>
      </c>
      <c r="G258" s="238" t="s">
        <v>213</v>
      </c>
      <c r="H258" s="239">
        <v>1</v>
      </c>
      <c r="I258" s="240"/>
      <c r="J258" s="241">
        <f>ROUND(I258*H258,2)</f>
        <v>0</v>
      </c>
      <c r="K258" s="242"/>
      <c r="L258" s="243"/>
      <c r="M258" s="244" t="s">
        <v>1</v>
      </c>
      <c r="N258" s="245" t="s">
        <v>37</v>
      </c>
      <c r="O258" s="88"/>
      <c r="P258" s="224">
        <f>O258*H258</f>
        <v>0</v>
      </c>
      <c r="Q258" s="224">
        <v>0</v>
      </c>
      <c r="R258" s="224">
        <f>Q258*H258</f>
        <v>0</v>
      </c>
      <c r="S258" s="224">
        <v>0</v>
      </c>
      <c r="T258" s="225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26" t="s">
        <v>233</v>
      </c>
      <c r="AT258" s="226" t="s">
        <v>201</v>
      </c>
      <c r="AU258" s="226" t="s">
        <v>82</v>
      </c>
      <c r="AY258" s="14" t="s">
        <v>140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14" t="s">
        <v>80</v>
      </c>
      <c r="BK258" s="227">
        <f>ROUND(I258*H258,2)</f>
        <v>0</v>
      </c>
      <c r="BL258" s="14" t="s">
        <v>204</v>
      </c>
      <c r="BM258" s="226" t="s">
        <v>557</v>
      </c>
    </row>
    <row r="259" s="2" customFormat="1" ht="21.75" customHeight="1">
      <c r="A259" s="35"/>
      <c r="B259" s="36"/>
      <c r="C259" s="214" t="s">
        <v>558</v>
      </c>
      <c r="D259" s="214" t="s">
        <v>141</v>
      </c>
      <c r="E259" s="215" t="s">
        <v>559</v>
      </c>
      <c r="F259" s="216" t="s">
        <v>560</v>
      </c>
      <c r="G259" s="217" t="s">
        <v>213</v>
      </c>
      <c r="H259" s="218">
        <v>2</v>
      </c>
      <c r="I259" s="219"/>
      <c r="J259" s="220">
        <f>ROUND(I259*H259,2)</f>
        <v>0</v>
      </c>
      <c r="K259" s="221"/>
      <c r="L259" s="41"/>
      <c r="M259" s="222" t="s">
        <v>1</v>
      </c>
      <c r="N259" s="223" t="s">
        <v>37</v>
      </c>
      <c r="O259" s="88"/>
      <c r="P259" s="224">
        <f>O259*H259</f>
        <v>0</v>
      </c>
      <c r="Q259" s="224">
        <v>0</v>
      </c>
      <c r="R259" s="224">
        <f>Q259*H259</f>
        <v>0</v>
      </c>
      <c r="S259" s="224">
        <v>0</v>
      </c>
      <c r="T259" s="225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26" t="s">
        <v>204</v>
      </c>
      <c r="AT259" s="226" t="s">
        <v>141</v>
      </c>
      <c r="AU259" s="226" t="s">
        <v>82</v>
      </c>
      <c r="AY259" s="14" t="s">
        <v>140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14" t="s">
        <v>80</v>
      </c>
      <c r="BK259" s="227">
        <f>ROUND(I259*H259,2)</f>
        <v>0</v>
      </c>
      <c r="BL259" s="14" t="s">
        <v>204</v>
      </c>
      <c r="BM259" s="226" t="s">
        <v>561</v>
      </c>
    </row>
    <row r="260" s="2" customFormat="1" ht="33" customHeight="1">
      <c r="A260" s="35"/>
      <c r="B260" s="36"/>
      <c r="C260" s="235" t="s">
        <v>363</v>
      </c>
      <c r="D260" s="235" t="s">
        <v>201</v>
      </c>
      <c r="E260" s="236" t="s">
        <v>562</v>
      </c>
      <c r="F260" s="237" t="s">
        <v>563</v>
      </c>
      <c r="G260" s="238" t="s">
        <v>213</v>
      </c>
      <c r="H260" s="239">
        <v>2</v>
      </c>
      <c r="I260" s="240"/>
      <c r="J260" s="241">
        <f>ROUND(I260*H260,2)</f>
        <v>0</v>
      </c>
      <c r="K260" s="242"/>
      <c r="L260" s="243"/>
      <c r="M260" s="244" t="s">
        <v>1</v>
      </c>
      <c r="N260" s="245" t="s">
        <v>37</v>
      </c>
      <c r="O260" s="88"/>
      <c r="P260" s="224">
        <f>O260*H260</f>
        <v>0</v>
      </c>
      <c r="Q260" s="224">
        <v>0</v>
      </c>
      <c r="R260" s="224">
        <f>Q260*H260</f>
        <v>0</v>
      </c>
      <c r="S260" s="224">
        <v>0</v>
      </c>
      <c r="T260" s="225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26" t="s">
        <v>233</v>
      </c>
      <c r="AT260" s="226" t="s">
        <v>201</v>
      </c>
      <c r="AU260" s="226" t="s">
        <v>82</v>
      </c>
      <c r="AY260" s="14" t="s">
        <v>140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14" t="s">
        <v>80</v>
      </c>
      <c r="BK260" s="227">
        <f>ROUND(I260*H260,2)</f>
        <v>0</v>
      </c>
      <c r="BL260" s="14" t="s">
        <v>204</v>
      </c>
      <c r="BM260" s="226" t="s">
        <v>564</v>
      </c>
    </row>
    <row r="261" s="2" customFormat="1" ht="24.15" customHeight="1">
      <c r="A261" s="35"/>
      <c r="B261" s="36"/>
      <c r="C261" s="214" t="s">
        <v>565</v>
      </c>
      <c r="D261" s="214" t="s">
        <v>141</v>
      </c>
      <c r="E261" s="215" t="s">
        <v>566</v>
      </c>
      <c r="F261" s="216" t="s">
        <v>567</v>
      </c>
      <c r="G261" s="217" t="s">
        <v>505</v>
      </c>
      <c r="H261" s="246"/>
      <c r="I261" s="219"/>
      <c r="J261" s="220">
        <f>ROUND(I261*H261,2)</f>
        <v>0</v>
      </c>
      <c r="K261" s="221"/>
      <c r="L261" s="41"/>
      <c r="M261" s="222" t="s">
        <v>1</v>
      </c>
      <c r="N261" s="223" t="s">
        <v>37</v>
      </c>
      <c r="O261" s="88"/>
      <c r="P261" s="224">
        <f>O261*H261</f>
        <v>0</v>
      </c>
      <c r="Q261" s="224">
        <v>0</v>
      </c>
      <c r="R261" s="224">
        <f>Q261*H261</f>
        <v>0</v>
      </c>
      <c r="S261" s="224">
        <v>0</v>
      </c>
      <c r="T261" s="225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26" t="s">
        <v>204</v>
      </c>
      <c r="AT261" s="226" t="s">
        <v>141</v>
      </c>
      <c r="AU261" s="226" t="s">
        <v>82</v>
      </c>
      <c r="AY261" s="14" t="s">
        <v>140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14" t="s">
        <v>80</v>
      </c>
      <c r="BK261" s="227">
        <f>ROUND(I261*H261,2)</f>
        <v>0</v>
      </c>
      <c r="BL261" s="14" t="s">
        <v>204</v>
      </c>
      <c r="BM261" s="226" t="s">
        <v>568</v>
      </c>
    </row>
    <row r="262" s="12" customFormat="1" ht="22.8" customHeight="1">
      <c r="A262" s="12"/>
      <c r="B262" s="200"/>
      <c r="C262" s="201"/>
      <c r="D262" s="202" t="s">
        <v>71</v>
      </c>
      <c r="E262" s="228" t="s">
        <v>569</v>
      </c>
      <c r="F262" s="228" t="s">
        <v>570</v>
      </c>
      <c r="G262" s="201"/>
      <c r="H262" s="201"/>
      <c r="I262" s="204"/>
      <c r="J262" s="229">
        <f>BK262</f>
        <v>0</v>
      </c>
      <c r="K262" s="201"/>
      <c r="L262" s="206"/>
      <c r="M262" s="207"/>
      <c r="N262" s="208"/>
      <c r="O262" s="208"/>
      <c r="P262" s="209">
        <f>SUM(P263:P285)</f>
        <v>0</v>
      </c>
      <c r="Q262" s="208"/>
      <c r="R262" s="209">
        <f>SUM(R263:R285)</f>
        <v>0</v>
      </c>
      <c r="S262" s="208"/>
      <c r="T262" s="210">
        <f>SUM(T263:T285)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1" t="s">
        <v>82</v>
      </c>
      <c r="AT262" s="212" t="s">
        <v>71</v>
      </c>
      <c r="AU262" s="212" t="s">
        <v>80</v>
      </c>
      <c r="AY262" s="211" t="s">
        <v>140</v>
      </c>
      <c r="BK262" s="213">
        <f>SUM(BK263:BK285)</f>
        <v>0</v>
      </c>
    </row>
    <row r="263" s="2" customFormat="1" ht="16.5" customHeight="1">
      <c r="A263" s="35"/>
      <c r="B263" s="36"/>
      <c r="C263" s="214" t="s">
        <v>367</v>
      </c>
      <c r="D263" s="214" t="s">
        <v>141</v>
      </c>
      <c r="E263" s="215" t="s">
        <v>571</v>
      </c>
      <c r="F263" s="216" t="s">
        <v>572</v>
      </c>
      <c r="G263" s="217" t="s">
        <v>208</v>
      </c>
      <c r="H263" s="218">
        <v>6.1070000000000002</v>
      </c>
      <c r="I263" s="219"/>
      <c r="J263" s="220">
        <f>ROUND(I263*H263,2)</f>
        <v>0</v>
      </c>
      <c r="K263" s="221"/>
      <c r="L263" s="41"/>
      <c r="M263" s="222" t="s">
        <v>1</v>
      </c>
      <c r="N263" s="223" t="s">
        <v>37</v>
      </c>
      <c r="O263" s="88"/>
      <c r="P263" s="224">
        <f>O263*H263</f>
        <v>0</v>
      </c>
      <c r="Q263" s="224">
        <v>0</v>
      </c>
      <c r="R263" s="224">
        <f>Q263*H263</f>
        <v>0</v>
      </c>
      <c r="S263" s="224">
        <v>0</v>
      </c>
      <c r="T263" s="225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26" t="s">
        <v>204</v>
      </c>
      <c r="AT263" s="226" t="s">
        <v>141</v>
      </c>
      <c r="AU263" s="226" t="s">
        <v>82</v>
      </c>
      <c r="AY263" s="14" t="s">
        <v>140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14" t="s">
        <v>80</v>
      </c>
      <c r="BK263" s="227">
        <f>ROUND(I263*H263,2)</f>
        <v>0</v>
      </c>
      <c r="BL263" s="14" t="s">
        <v>204</v>
      </c>
      <c r="BM263" s="226" t="s">
        <v>573</v>
      </c>
    </row>
    <row r="264" s="2" customFormat="1" ht="24.15" customHeight="1">
      <c r="A264" s="35"/>
      <c r="B264" s="36"/>
      <c r="C264" s="214" t="s">
        <v>574</v>
      </c>
      <c r="D264" s="214" t="s">
        <v>141</v>
      </c>
      <c r="E264" s="215" t="s">
        <v>575</v>
      </c>
      <c r="F264" s="216" t="s">
        <v>576</v>
      </c>
      <c r="G264" s="217" t="s">
        <v>208</v>
      </c>
      <c r="H264" s="218">
        <v>9.3800000000000008</v>
      </c>
      <c r="I264" s="219"/>
      <c r="J264" s="220">
        <f>ROUND(I264*H264,2)</f>
        <v>0</v>
      </c>
      <c r="K264" s="221"/>
      <c r="L264" s="41"/>
      <c r="M264" s="222" t="s">
        <v>1</v>
      </c>
      <c r="N264" s="223" t="s">
        <v>37</v>
      </c>
      <c r="O264" s="88"/>
      <c r="P264" s="224">
        <f>O264*H264</f>
        <v>0</v>
      </c>
      <c r="Q264" s="224">
        <v>0</v>
      </c>
      <c r="R264" s="224">
        <f>Q264*H264</f>
        <v>0</v>
      </c>
      <c r="S264" s="224">
        <v>0</v>
      </c>
      <c r="T264" s="225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26" t="s">
        <v>204</v>
      </c>
      <c r="AT264" s="226" t="s">
        <v>141</v>
      </c>
      <c r="AU264" s="226" t="s">
        <v>82</v>
      </c>
      <c r="AY264" s="14" t="s">
        <v>140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14" t="s">
        <v>80</v>
      </c>
      <c r="BK264" s="227">
        <f>ROUND(I264*H264,2)</f>
        <v>0</v>
      </c>
      <c r="BL264" s="14" t="s">
        <v>204</v>
      </c>
      <c r="BM264" s="226" t="s">
        <v>577</v>
      </c>
    </row>
    <row r="265" s="2" customFormat="1" ht="24.15" customHeight="1">
      <c r="A265" s="35"/>
      <c r="B265" s="36"/>
      <c r="C265" s="235" t="s">
        <v>371</v>
      </c>
      <c r="D265" s="235" t="s">
        <v>201</v>
      </c>
      <c r="E265" s="236" t="s">
        <v>578</v>
      </c>
      <c r="F265" s="237" t="s">
        <v>579</v>
      </c>
      <c r="G265" s="238" t="s">
        <v>208</v>
      </c>
      <c r="H265" s="239">
        <v>10.318</v>
      </c>
      <c r="I265" s="240"/>
      <c r="J265" s="241">
        <f>ROUND(I265*H265,2)</f>
        <v>0</v>
      </c>
      <c r="K265" s="242"/>
      <c r="L265" s="243"/>
      <c r="M265" s="244" t="s">
        <v>1</v>
      </c>
      <c r="N265" s="245" t="s">
        <v>37</v>
      </c>
      <c r="O265" s="88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5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26" t="s">
        <v>233</v>
      </c>
      <c r="AT265" s="226" t="s">
        <v>201</v>
      </c>
      <c r="AU265" s="226" t="s">
        <v>82</v>
      </c>
      <c r="AY265" s="14" t="s">
        <v>140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14" t="s">
        <v>80</v>
      </c>
      <c r="BK265" s="227">
        <f>ROUND(I265*H265,2)</f>
        <v>0</v>
      </c>
      <c r="BL265" s="14" t="s">
        <v>204</v>
      </c>
      <c r="BM265" s="226" t="s">
        <v>580</v>
      </c>
    </row>
    <row r="266" s="2" customFormat="1" ht="16.5" customHeight="1">
      <c r="A266" s="35"/>
      <c r="B266" s="36"/>
      <c r="C266" s="214" t="s">
        <v>581</v>
      </c>
      <c r="D266" s="214" t="s">
        <v>141</v>
      </c>
      <c r="E266" s="215" t="s">
        <v>582</v>
      </c>
      <c r="F266" s="216" t="s">
        <v>583</v>
      </c>
      <c r="G266" s="217" t="s">
        <v>240</v>
      </c>
      <c r="H266" s="218">
        <v>32</v>
      </c>
      <c r="I266" s="219"/>
      <c r="J266" s="220">
        <f>ROUND(I266*H266,2)</f>
        <v>0</v>
      </c>
      <c r="K266" s="221"/>
      <c r="L266" s="41"/>
      <c r="M266" s="222" t="s">
        <v>1</v>
      </c>
      <c r="N266" s="223" t="s">
        <v>37</v>
      </c>
      <c r="O266" s="88"/>
      <c r="P266" s="224">
        <f>O266*H266</f>
        <v>0</v>
      </c>
      <c r="Q266" s="224">
        <v>0</v>
      </c>
      <c r="R266" s="224">
        <f>Q266*H266</f>
        <v>0</v>
      </c>
      <c r="S266" s="224">
        <v>0</v>
      </c>
      <c r="T266" s="225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26" t="s">
        <v>204</v>
      </c>
      <c r="AT266" s="226" t="s">
        <v>141</v>
      </c>
      <c r="AU266" s="226" t="s">
        <v>82</v>
      </c>
      <c r="AY266" s="14" t="s">
        <v>140</v>
      </c>
      <c r="BE266" s="227">
        <f>IF(N266="základní",J266,0)</f>
        <v>0</v>
      </c>
      <c r="BF266" s="227">
        <f>IF(N266="snížená",J266,0)</f>
        <v>0</v>
      </c>
      <c r="BG266" s="227">
        <f>IF(N266="zákl. přenesená",J266,0)</f>
        <v>0</v>
      </c>
      <c r="BH266" s="227">
        <f>IF(N266="sníž. přenesená",J266,0)</f>
        <v>0</v>
      </c>
      <c r="BI266" s="227">
        <f>IF(N266="nulová",J266,0)</f>
        <v>0</v>
      </c>
      <c r="BJ266" s="14" t="s">
        <v>80</v>
      </c>
      <c r="BK266" s="227">
        <f>ROUND(I266*H266,2)</f>
        <v>0</v>
      </c>
      <c r="BL266" s="14" t="s">
        <v>204</v>
      </c>
      <c r="BM266" s="226" t="s">
        <v>584</v>
      </c>
    </row>
    <row r="267" s="2" customFormat="1" ht="16.5" customHeight="1">
      <c r="A267" s="35"/>
      <c r="B267" s="36"/>
      <c r="C267" s="235" t="s">
        <v>375</v>
      </c>
      <c r="D267" s="235" t="s">
        <v>201</v>
      </c>
      <c r="E267" s="236" t="s">
        <v>585</v>
      </c>
      <c r="F267" s="237" t="s">
        <v>586</v>
      </c>
      <c r="G267" s="238" t="s">
        <v>184</v>
      </c>
      <c r="H267" s="239">
        <v>0.084000000000000005</v>
      </c>
      <c r="I267" s="240"/>
      <c r="J267" s="241">
        <f>ROUND(I267*H267,2)</f>
        <v>0</v>
      </c>
      <c r="K267" s="242"/>
      <c r="L267" s="243"/>
      <c r="M267" s="244" t="s">
        <v>1</v>
      </c>
      <c r="N267" s="245" t="s">
        <v>37</v>
      </c>
      <c r="O267" s="88"/>
      <c r="P267" s="224">
        <f>O267*H267</f>
        <v>0</v>
      </c>
      <c r="Q267" s="224">
        <v>0</v>
      </c>
      <c r="R267" s="224">
        <f>Q267*H267</f>
        <v>0</v>
      </c>
      <c r="S267" s="224">
        <v>0</v>
      </c>
      <c r="T267" s="225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26" t="s">
        <v>233</v>
      </c>
      <c r="AT267" s="226" t="s">
        <v>201</v>
      </c>
      <c r="AU267" s="226" t="s">
        <v>82</v>
      </c>
      <c r="AY267" s="14" t="s">
        <v>140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14" t="s">
        <v>80</v>
      </c>
      <c r="BK267" s="227">
        <f>ROUND(I267*H267,2)</f>
        <v>0</v>
      </c>
      <c r="BL267" s="14" t="s">
        <v>204</v>
      </c>
      <c r="BM267" s="226" t="s">
        <v>587</v>
      </c>
    </row>
    <row r="268" s="2" customFormat="1" ht="24.15" customHeight="1">
      <c r="A268" s="35"/>
      <c r="B268" s="36"/>
      <c r="C268" s="214" t="s">
        <v>588</v>
      </c>
      <c r="D268" s="214" t="s">
        <v>141</v>
      </c>
      <c r="E268" s="215" t="s">
        <v>589</v>
      </c>
      <c r="F268" s="216" t="s">
        <v>590</v>
      </c>
      <c r="G268" s="217" t="s">
        <v>213</v>
      </c>
      <c r="H268" s="218">
        <v>16</v>
      </c>
      <c r="I268" s="219"/>
      <c r="J268" s="220">
        <f>ROUND(I268*H268,2)</f>
        <v>0</v>
      </c>
      <c r="K268" s="221"/>
      <c r="L268" s="41"/>
      <c r="M268" s="222" t="s">
        <v>1</v>
      </c>
      <c r="N268" s="223" t="s">
        <v>37</v>
      </c>
      <c r="O268" s="88"/>
      <c r="P268" s="224">
        <f>O268*H268</f>
        <v>0</v>
      </c>
      <c r="Q268" s="224">
        <v>0</v>
      </c>
      <c r="R268" s="224">
        <f>Q268*H268</f>
        <v>0</v>
      </c>
      <c r="S268" s="224">
        <v>0</v>
      </c>
      <c r="T268" s="225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26" t="s">
        <v>204</v>
      </c>
      <c r="AT268" s="226" t="s">
        <v>141</v>
      </c>
      <c r="AU268" s="226" t="s">
        <v>82</v>
      </c>
      <c r="AY268" s="14" t="s">
        <v>140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14" t="s">
        <v>80</v>
      </c>
      <c r="BK268" s="227">
        <f>ROUND(I268*H268,2)</f>
        <v>0</v>
      </c>
      <c r="BL268" s="14" t="s">
        <v>204</v>
      </c>
      <c r="BM268" s="226" t="s">
        <v>591</v>
      </c>
    </row>
    <row r="269" s="2" customFormat="1" ht="24.15" customHeight="1">
      <c r="A269" s="35"/>
      <c r="B269" s="36"/>
      <c r="C269" s="235" t="s">
        <v>378</v>
      </c>
      <c r="D269" s="235" t="s">
        <v>201</v>
      </c>
      <c r="E269" s="236" t="s">
        <v>592</v>
      </c>
      <c r="F269" s="237" t="s">
        <v>593</v>
      </c>
      <c r="G269" s="238" t="s">
        <v>213</v>
      </c>
      <c r="H269" s="239">
        <v>12</v>
      </c>
      <c r="I269" s="240"/>
      <c r="J269" s="241">
        <f>ROUND(I269*H269,2)</f>
        <v>0</v>
      </c>
      <c r="K269" s="242"/>
      <c r="L269" s="243"/>
      <c r="M269" s="244" t="s">
        <v>1</v>
      </c>
      <c r="N269" s="245" t="s">
        <v>37</v>
      </c>
      <c r="O269" s="88"/>
      <c r="P269" s="224">
        <f>O269*H269</f>
        <v>0</v>
      </c>
      <c r="Q269" s="224">
        <v>0</v>
      </c>
      <c r="R269" s="224">
        <f>Q269*H269</f>
        <v>0</v>
      </c>
      <c r="S269" s="224">
        <v>0</v>
      </c>
      <c r="T269" s="225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26" t="s">
        <v>233</v>
      </c>
      <c r="AT269" s="226" t="s">
        <v>201</v>
      </c>
      <c r="AU269" s="226" t="s">
        <v>82</v>
      </c>
      <c r="AY269" s="14" t="s">
        <v>140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14" t="s">
        <v>80</v>
      </c>
      <c r="BK269" s="227">
        <f>ROUND(I269*H269,2)</f>
        <v>0</v>
      </c>
      <c r="BL269" s="14" t="s">
        <v>204</v>
      </c>
      <c r="BM269" s="226" t="s">
        <v>594</v>
      </c>
    </row>
    <row r="270" s="2" customFormat="1" ht="24.15" customHeight="1">
      <c r="A270" s="35"/>
      <c r="B270" s="36"/>
      <c r="C270" s="235" t="s">
        <v>595</v>
      </c>
      <c r="D270" s="235" t="s">
        <v>201</v>
      </c>
      <c r="E270" s="236" t="s">
        <v>596</v>
      </c>
      <c r="F270" s="237" t="s">
        <v>597</v>
      </c>
      <c r="G270" s="238" t="s">
        <v>213</v>
      </c>
      <c r="H270" s="239">
        <v>4</v>
      </c>
      <c r="I270" s="240"/>
      <c r="J270" s="241">
        <f>ROUND(I270*H270,2)</f>
        <v>0</v>
      </c>
      <c r="K270" s="242"/>
      <c r="L270" s="243"/>
      <c r="M270" s="244" t="s">
        <v>1</v>
      </c>
      <c r="N270" s="245" t="s">
        <v>37</v>
      </c>
      <c r="O270" s="88"/>
      <c r="P270" s="224">
        <f>O270*H270</f>
        <v>0</v>
      </c>
      <c r="Q270" s="224">
        <v>0</v>
      </c>
      <c r="R270" s="224">
        <f>Q270*H270</f>
        <v>0</v>
      </c>
      <c r="S270" s="224">
        <v>0</v>
      </c>
      <c r="T270" s="225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26" t="s">
        <v>233</v>
      </c>
      <c r="AT270" s="226" t="s">
        <v>201</v>
      </c>
      <c r="AU270" s="226" t="s">
        <v>82</v>
      </c>
      <c r="AY270" s="14" t="s">
        <v>140</v>
      </c>
      <c r="BE270" s="227">
        <f>IF(N270="základní",J270,0)</f>
        <v>0</v>
      </c>
      <c r="BF270" s="227">
        <f>IF(N270="snížená",J270,0)</f>
        <v>0</v>
      </c>
      <c r="BG270" s="227">
        <f>IF(N270="zákl. přenesená",J270,0)</f>
        <v>0</v>
      </c>
      <c r="BH270" s="227">
        <f>IF(N270="sníž. přenesená",J270,0)</f>
        <v>0</v>
      </c>
      <c r="BI270" s="227">
        <f>IF(N270="nulová",J270,0)</f>
        <v>0</v>
      </c>
      <c r="BJ270" s="14" t="s">
        <v>80</v>
      </c>
      <c r="BK270" s="227">
        <f>ROUND(I270*H270,2)</f>
        <v>0</v>
      </c>
      <c r="BL270" s="14" t="s">
        <v>204</v>
      </c>
      <c r="BM270" s="226" t="s">
        <v>598</v>
      </c>
    </row>
    <row r="271" s="2" customFormat="1" ht="24.15" customHeight="1">
      <c r="A271" s="35"/>
      <c r="B271" s="36"/>
      <c r="C271" s="214" t="s">
        <v>382</v>
      </c>
      <c r="D271" s="214" t="s">
        <v>141</v>
      </c>
      <c r="E271" s="215" t="s">
        <v>599</v>
      </c>
      <c r="F271" s="216" t="s">
        <v>600</v>
      </c>
      <c r="G271" s="217" t="s">
        <v>213</v>
      </c>
      <c r="H271" s="218">
        <v>5</v>
      </c>
      <c r="I271" s="219"/>
      <c r="J271" s="220">
        <f>ROUND(I271*H271,2)</f>
        <v>0</v>
      </c>
      <c r="K271" s="221"/>
      <c r="L271" s="41"/>
      <c r="M271" s="222" t="s">
        <v>1</v>
      </c>
      <c r="N271" s="223" t="s">
        <v>37</v>
      </c>
      <c r="O271" s="88"/>
      <c r="P271" s="224">
        <f>O271*H271</f>
        <v>0</v>
      </c>
      <c r="Q271" s="224">
        <v>0</v>
      </c>
      <c r="R271" s="224">
        <f>Q271*H271</f>
        <v>0</v>
      </c>
      <c r="S271" s="224">
        <v>0</v>
      </c>
      <c r="T271" s="225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26" t="s">
        <v>204</v>
      </c>
      <c r="AT271" s="226" t="s">
        <v>141</v>
      </c>
      <c r="AU271" s="226" t="s">
        <v>82</v>
      </c>
      <c r="AY271" s="14" t="s">
        <v>140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14" t="s">
        <v>80</v>
      </c>
      <c r="BK271" s="227">
        <f>ROUND(I271*H271,2)</f>
        <v>0</v>
      </c>
      <c r="BL271" s="14" t="s">
        <v>204</v>
      </c>
      <c r="BM271" s="226" t="s">
        <v>601</v>
      </c>
    </row>
    <row r="272" s="2" customFormat="1" ht="24.15" customHeight="1">
      <c r="A272" s="35"/>
      <c r="B272" s="36"/>
      <c r="C272" s="235" t="s">
        <v>602</v>
      </c>
      <c r="D272" s="235" t="s">
        <v>201</v>
      </c>
      <c r="E272" s="236" t="s">
        <v>603</v>
      </c>
      <c r="F272" s="237" t="s">
        <v>604</v>
      </c>
      <c r="G272" s="238" t="s">
        <v>213</v>
      </c>
      <c r="H272" s="239">
        <v>5</v>
      </c>
      <c r="I272" s="240"/>
      <c r="J272" s="241">
        <f>ROUND(I272*H272,2)</f>
        <v>0</v>
      </c>
      <c r="K272" s="242"/>
      <c r="L272" s="243"/>
      <c r="M272" s="244" t="s">
        <v>1</v>
      </c>
      <c r="N272" s="245" t="s">
        <v>37</v>
      </c>
      <c r="O272" s="88"/>
      <c r="P272" s="224">
        <f>O272*H272</f>
        <v>0</v>
      </c>
      <c r="Q272" s="224">
        <v>0</v>
      </c>
      <c r="R272" s="224">
        <f>Q272*H272</f>
        <v>0</v>
      </c>
      <c r="S272" s="224">
        <v>0</v>
      </c>
      <c r="T272" s="225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26" t="s">
        <v>233</v>
      </c>
      <c r="AT272" s="226" t="s">
        <v>201</v>
      </c>
      <c r="AU272" s="226" t="s">
        <v>82</v>
      </c>
      <c r="AY272" s="14" t="s">
        <v>140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14" t="s">
        <v>80</v>
      </c>
      <c r="BK272" s="227">
        <f>ROUND(I272*H272,2)</f>
        <v>0</v>
      </c>
      <c r="BL272" s="14" t="s">
        <v>204</v>
      </c>
      <c r="BM272" s="226" t="s">
        <v>605</v>
      </c>
    </row>
    <row r="273" s="2" customFormat="1" ht="24.15" customHeight="1">
      <c r="A273" s="35"/>
      <c r="B273" s="36"/>
      <c r="C273" s="214" t="s">
        <v>385</v>
      </c>
      <c r="D273" s="214" t="s">
        <v>141</v>
      </c>
      <c r="E273" s="215" t="s">
        <v>606</v>
      </c>
      <c r="F273" s="216" t="s">
        <v>607</v>
      </c>
      <c r="G273" s="217" t="s">
        <v>213</v>
      </c>
      <c r="H273" s="218">
        <v>2</v>
      </c>
      <c r="I273" s="219"/>
      <c r="J273" s="220">
        <f>ROUND(I273*H273,2)</f>
        <v>0</v>
      </c>
      <c r="K273" s="221"/>
      <c r="L273" s="41"/>
      <c r="M273" s="222" t="s">
        <v>1</v>
      </c>
      <c r="N273" s="223" t="s">
        <v>37</v>
      </c>
      <c r="O273" s="88"/>
      <c r="P273" s="224">
        <f>O273*H273</f>
        <v>0</v>
      </c>
      <c r="Q273" s="224">
        <v>0</v>
      </c>
      <c r="R273" s="224">
        <f>Q273*H273</f>
        <v>0</v>
      </c>
      <c r="S273" s="224">
        <v>0</v>
      </c>
      <c r="T273" s="225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26" t="s">
        <v>204</v>
      </c>
      <c r="AT273" s="226" t="s">
        <v>141</v>
      </c>
      <c r="AU273" s="226" t="s">
        <v>82</v>
      </c>
      <c r="AY273" s="14" t="s">
        <v>140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14" t="s">
        <v>80</v>
      </c>
      <c r="BK273" s="227">
        <f>ROUND(I273*H273,2)</f>
        <v>0</v>
      </c>
      <c r="BL273" s="14" t="s">
        <v>204</v>
      </c>
      <c r="BM273" s="226" t="s">
        <v>608</v>
      </c>
    </row>
    <row r="274" s="2" customFormat="1" ht="24.15" customHeight="1">
      <c r="A274" s="35"/>
      <c r="B274" s="36"/>
      <c r="C274" s="235" t="s">
        <v>609</v>
      </c>
      <c r="D274" s="235" t="s">
        <v>201</v>
      </c>
      <c r="E274" s="236" t="s">
        <v>610</v>
      </c>
      <c r="F274" s="237" t="s">
        <v>611</v>
      </c>
      <c r="G274" s="238" t="s">
        <v>213</v>
      </c>
      <c r="H274" s="239">
        <v>2</v>
      </c>
      <c r="I274" s="240"/>
      <c r="J274" s="241">
        <f>ROUND(I274*H274,2)</f>
        <v>0</v>
      </c>
      <c r="K274" s="242"/>
      <c r="L274" s="243"/>
      <c r="M274" s="244" t="s">
        <v>1</v>
      </c>
      <c r="N274" s="245" t="s">
        <v>37</v>
      </c>
      <c r="O274" s="88"/>
      <c r="P274" s="224">
        <f>O274*H274</f>
        <v>0</v>
      </c>
      <c r="Q274" s="224">
        <v>0</v>
      </c>
      <c r="R274" s="224">
        <f>Q274*H274</f>
        <v>0</v>
      </c>
      <c r="S274" s="224">
        <v>0</v>
      </c>
      <c r="T274" s="225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26" t="s">
        <v>233</v>
      </c>
      <c r="AT274" s="226" t="s">
        <v>201</v>
      </c>
      <c r="AU274" s="226" t="s">
        <v>82</v>
      </c>
      <c r="AY274" s="14" t="s">
        <v>140</v>
      </c>
      <c r="BE274" s="227">
        <f>IF(N274="základní",J274,0)</f>
        <v>0</v>
      </c>
      <c r="BF274" s="227">
        <f>IF(N274="snížená",J274,0)</f>
        <v>0</v>
      </c>
      <c r="BG274" s="227">
        <f>IF(N274="zákl. přenesená",J274,0)</f>
        <v>0</v>
      </c>
      <c r="BH274" s="227">
        <f>IF(N274="sníž. přenesená",J274,0)</f>
        <v>0</v>
      </c>
      <c r="BI274" s="227">
        <f>IF(N274="nulová",J274,0)</f>
        <v>0</v>
      </c>
      <c r="BJ274" s="14" t="s">
        <v>80</v>
      </c>
      <c r="BK274" s="227">
        <f>ROUND(I274*H274,2)</f>
        <v>0</v>
      </c>
      <c r="BL274" s="14" t="s">
        <v>204</v>
      </c>
      <c r="BM274" s="226" t="s">
        <v>612</v>
      </c>
    </row>
    <row r="275" s="2" customFormat="1" ht="16.5" customHeight="1">
      <c r="A275" s="35"/>
      <c r="B275" s="36"/>
      <c r="C275" s="214" t="s">
        <v>389</v>
      </c>
      <c r="D275" s="214" t="s">
        <v>141</v>
      </c>
      <c r="E275" s="215" t="s">
        <v>613</v>
      </c>
      <c r="F275" s="216" t="s">
        <v>614</v>
      </c>
      <c r="G275" s="217" t="s">
        <v>213</v>
      </c>
      <c r="H275" s="218">
        <v>17</v>
      </c>
      <c r="I275" s="219"/>
      <c r="J275" s="220">
        <f>ROUND(I275*H275,2)</f>
        <v>0</v>
      </c>
      <c r="K275" s="221"/>
      <c r="L275" s="41"/>
      <c r="M275" s="222" t="s">
        <v>1</v>
      </c>
      <c r="N275" s="223" t="s">
        <v>37</v>
      </c>
      <c r="O275" s="88"/>
      <c r="P275" s="224">
        <f>O275*H275</f>
        <v>0</v>
      </c>
      <c r="Q275" s="224">
        <v>0</v>
      </c>
      <c r="R275" s="224">
        <f>Q275*H275</f>
        <v>0</v>
      </c>
      <c r="S275" s="224">
        <v>0</v>
      </c>
      <c r="T275" s="225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26" t="s">
        <v>204</v>
      </c>
      <c r="AT275" s="226" t="s">
        <v>141</v>
      </c>
      <c r="AU275" s="226" t="s">
        <v>82</v>
      </c>
      <c r="AY275" s="14" t="s">
        <v>140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14" t="s">
        <v>80</v>
      </c>
      <c r="BK275" s="227">
        <f>ROUND(I275*H275,2)</f>
        <v>0</v>
      </c>
      <c r="BL275" s="14" t="s">
        <v>204</v>
      </c>
      <c r="BM275" s="226" t="s">
        <v>615</v>
      </c>
    </row>
    <row r="276" s="2" customFormat="1" ht="16.5" customHeight="1">
      <c r="A276" s="35"/>
      <c r="B276" s="36"/>
      <c r="C276" s="235" t="s">
        <v>616</v>
      </c>
      <c r="D276" s="235" t="s">
        <v>201</v>
      </c>
      <c r="E276" s="236" t="s">
        <v>617</v>
      </c>
      <c r="F276" s="237" t="s">
        <v>618</v>
      </c>
      <c r="G276" s="238" t="s">
        <v>213</v>
      </c>
      <c r="H276" s="239">
        <v>2</v>
      </c>
      <c r="I276" s="240"/>
      <c r="J276" s="241">
        <f>ROUND(I276*H276,2)</f>
        <v>0</v>
      </c>
      <c r="K276" s="242"/>
      <c r="L276" s="243"/>
      <c r="M276" s="244" t="s">
        <v>1</v>
      </c>
      <c r="N276" s="245" t="s">
        <v>37</v>
      </c>
      <c r="O276" s="88"/>
      <c r="P276" s="224">
        <f>O276*H276</f>
        <v>0</v>
      </c>
      <c r="Q276" s="224">
        <v>0</v>
      </c>
      <c r="R276" s="224">
        <f>Q276*H276</f>
        <v>0</v>
      </c>
      <c r="S276" s="224">
        <v>0</v>
      </c>
      <c r="T276" s="225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26" t="s">
        <v>233</v>
      </c>
      <c r="AT276" s="226" t="s">
        <v>201</v>
      </c>
      <c r="AU276" s="226" t="s">
        <v>82</v>
      </c>
      <c r="AY276" s="14" t="s">
        <v>140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14" t="s">
        <v>80</v>
      </c>
      <c r="BK276" s="227">
        <f>ROUND(I276*H276,2)</f>
        <v>0</v>
      </c>
      <c r="BL276" s="14" t="s">
        <v>204</v>
      </c>
      <c r="BM276" s="226" t="s">
        <v>619</v>
      </c>
    </row>
    <row r="277" s="2" customFormat="1" ht="16.5" customHeight="1">
      <c r="A277" s="35"/>
      <c r="B277" s="36"/>
      <c r="C277" s="235" t="s">
        <v>392</v>
      </c>
      <c r="D277" s="235" t="s">
        <v>201</v>
      </c>
      <c r="E277" s="236" t="s">
        <v>620</v>
      </c>
      <c r="F277" s="237" t="s">
        <v>621</v>
      </c>
      <c r="G277" s="238" t="s">
        <v>213</v>
      </c>
      <c r="H277" s="239">
        <v>5</v>
      </c>
      <c r="I277" s="240"/>
      <c r="J277" s="241">
        <f>ROUND(I277*H277,2)</f>
        <v>0</v>
      </c>
      <c r="K277" s="242"/>
      <c r="L277" s="243"/>
      <c r="M277" s="244" t="s">
        <v>1</v>
      </c>
      <c r="N277" s="245" t="s">
        <v>37</v>
      </c>
      <c r="O277" s="88"/>
      <c r="P277" s="224">
        <f>O277*H277</f>
        <v>0</v>
      </c>
      <c r="Q277" s="224">
        <v>0</v>
      </c>
      <c r="R277" s="224">
        <f>Q277*H277</f>
        <v>0</v>
      </c>
      <c r="S277" s="224">
        <v>0</v>
      </c>
      <c r="T277" s="225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26" t="s">
        <v>233</v>
      </c>
      <c r="AT277" s="226" t="s">
        <v>201</v>
      </c>
      <c r="AU277" s="226" t="s">
        <v>82</v>
      </c>
      <c r="AY277" s="14" t="s">
        <v>140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14" t="s">
        <v>80</v>
      </c>
      <c r="BK277" s="227">
        <f>ROUND(I277*H277,2)</f>
        <v>0</v>
      </c>
      <c r="BL277" s="14" t="s">
        <v>204</v>
      </c>
      <c r="BM277" s="226" t="s">
        <v>622</v>
      </c>
    </row>
    <row r="278" s="2" customFormat="1" ht="16.5" customHeight="1">
      <c r="A278" s="35"/>
      <c r="B278" s="36"/>
      <c r="C278" s="235" t="s">
        <v>623</v>
      </c>
      <c r="D278" s="235" t="s">
        <v>201</v>
      </c>
      <c r="E278" s="236" t="s">
        <v>624</v>
      </c>
      <c r="F278" s="237" t="s">
        <v>625</v>
      </c>
      <c r="G278" s="238" t="s">
        <v>213</v>
      </c>
      <c r="H278" s="239">
        <v>10</v>
      </c>
      <c r="I278" s="240"/>
      <c r="J278" s="241">
        <f>ROUND(I278*H278,2)</f>
        <v>0</v>
      </c>
      <c r="K278" s="242"/>
      <c r="L278" s="243"/>
      <c r="M278" s="244" t="s">
        <v>1</v>
      </c>
      <c r="N278" s="245" t="s">
        <v>37</v>
      </c>
      <c r="O278" s="88"/>
      <c r="P278" s="224">
        <f>O278*H278</f>
        <v>0</v>
      </c>
      <c r="Q278" s="224">
        <v>0</v>
      </c>
      <c r="R278" s="224">
        <f>Q278*H278</f>
        <v>0</v>
      </c>
      <c r="S278" s="224">
        <v>0</v>
      </c>
      <c r="T278" s="225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26" t="s">
        <v>233</v>
      </c>
      <c r="AT278" s="226" t="s">
        <v>201</v>
      </c>
      <c r="AU278" s="226" t="s">
        <v>82</v>
      </c>
      <c r="AY278" s="14" t="s">
        <v>140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14" t="s">
        <v>80</v>
      </c>
      <c r="BK278" s="227">
        <f>ROUND(I278*H278,2)</f>
        <v>0</v>
      </c>
      <c r="BL278" s="14" t="s">
        <v>204</v>
      </c>
      <c r="BM278" s="226" t="s">
        <v>626</v>
      </c>
    </row>
    <row r="279" s="2" customFormat="1" ht="16.5" customHeight="1">
      <c r="A279" s="35"/>
      <c r="B279" s="36"/>
      <c r="C279" s="214" t="s">
        <v>396</v>
      </c>
      <c r="D279" s="214" t="s">
        <v>141</v>
      </c>
      <c r="E279" s="215" t="s">
        <v>627</v>
      </c>
      <c r="F279" s="216" t="s">
        <v>628</v>
      </c>
      <c r="G279" s="217" t="s">
        <v>213</v>
      </c>
      <c r="H279" s="218">
        <v>6</v>
      </c>
      <c r="I279" s="219"/>
      <c r="J279" s="220">
        <f>ROUND(I279*H279,2)</f>
        <v>0</v>
      </c>
      <c r="K279" s="221"/>
      <c r="L279" s="41"/>
      <c r="M279" s="222" t="s">
        <v>1</v>
      </c>
      <c r="N279" s="223" t="s">
        <v>37</v>
      </c>
      <c r="O279" s="88"/>
      <c r="P279" s="224">
        <f>O279*H279</f>
        <v>0</v>
      </c>
      <c r="Q279" s="224">
        <v>0</v>
      </c>
      <c r="R279" s="224">
        <f>Q279*H279</f>
        <v>0</v>
      </c>
      <c r="S279" s="224">
        <v>0</v>
      </c>
      <c r="T279" s="225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26" t="s">
        <v>204</v>
      </c>
      <c r="AT279" s="226" t="s">
        <v>141</v>
      </c>
      <c r="AU279" s="226" t="s">
        <v>82</v>
      </c>
      <c r="AY279" s="14" t="s">
        <v>140</v>
      </c>
      <c r="BE279" s="227">
        <f>IF(N279="základní",J279,0)</f>
        <v>0</v>
      </c>
      <c r="BF279" s="227">
        <f>IF(N279="snížená",J279,0)</f>
        <v>0</v>
      </c>
      <c r="BG279" s="227">
        <f>IF(N279="zákl. přenesená",J279,0)</f>
        <v>0</v>
      </c>
      <c r="BH279" s="227">
        <f>IF(N279="sníž. přenesená",J279,0)</f>
        <v>0</v>
      </c>
      <c r="BI279" s="227">
        <f>IF(N279="nulová",J279,0)</f>
        <v>0</v>
      </c>
      <c r="BJ279" s="14" t="s">
        <v>80</v>
      </c>
      <c r="BK279" s="227">
        <f>ROUND(I279*H279,2)</f>
        <v>0</v>
      </c>
      <c r="BL279" s="14" t="s">
        <v>204</v>
      </c>
      <c r="BM279" s="226" t="s">
        <v>629</v>
      </c>
    </row>
    <row r="280" s="2" customFormat="1" ht="24.15" customHeight="1">
      <c r="A280" s="35"/>
      <c r="B280" s="36"/>
      <c r="C280" s="235" t="s">
        <v>630</v>
      </c>
      <c r="D280" s="235" t="s">
        <v>201</v>
      </c>
      <c r="E280" s="236" t="s">
        <v>631</v>
      </c>
      <c r="F280" s="237" t="s">
        <v>632</v>
      </c>
      <c r="G280" s="238" t="s">
        <v>213</v>
      </c>
      <c r="H280" s="239">
        <v>6</v>
      </c>
      <c r="I280" s="240"/>
      <c r="J280" s="241">
        <f>ROUND(I280*H280,2)</f>
        <v>0</v>
      </c>
      <c r="K280" s="242"/>
      <c r="L280" s="243"/>
      <c r="M280" s="244" t="s">
        <v>1</v>
      </c>
      <c r="N280" s="245" t="s">
        <v>37</v>
      </c>
      <c r="O280" s="88"/>
      <c r="P280" s="224">
        <f>O280*H280</f>
        <v>0</v>
      </c>
      <c r="Q280" s="224">
        <v>0</v>
      </c>
      <c r="R280" s="224">
        <f>Q280*H280</f>
        <v>0</v>
      </c>
      <c r="S280" s="224">
        <v>0</v>
      </c>
      <c r="T280" s="225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26" t="s">
        <v>233</v>
      </c>
      <c r="AT280" s="226" t="s">
        <v>201</v>
      </c>
      <c r="AU280" s="226" t="s">
        <v>82</v>
      </c>
      <c r="AY280" s="14" t="s">
        <v>140</v>
      </c>
      <c r="BE280" s="227">
        <f>IF(N280="základní",J280,0)</f>
        <v>0</v>
      </c>
      <c r="BF280" s="227">
        <f>IF(N280="snížená",J280,0)</f>
        <v>0</v>
      </c>
      <c r="BG280" s="227">
        <f>IF(N280="zákl. přenesená",J280,0)</f>
        <v>0</v>
      </c>
      <c r="BH280" s="227">
        <f>IF(N280="sníž. přenesená",J280,0)</f>
        <v>0</v>
      </c>
      <c r="BI280" s="227">
        <f>IF(N280="nulová",J280,0)</f>
        <v>0</v>
      </c>
      <c r="BJ280" s="14" t="s">
        <v>80</v>
      </c>
      <c r="BK280" s="227">
        <f>ROUND(I280*H280,2)</f>
        <v>0</v>
      </c>
      <c r="BL280" s="14" t="s">
        <v>204</v>
      </c>
      <c r="BM280" s="226" t="s">
        <v>633</v>
      </c>
    </row>
    <row r="281" s="2" customFormat="1" ht="16.5" customHeight="1">
      <c r="A281" s="35"/>
      <c r="B281" s="36"/>
      <c r="C281" s="214" t="s">
        <v>399</v>
      </c>
      <c r="D281" s="214" t="s">
        <v>141</v>
      </c>
      <c r="E281" s="215" t="s">
        <v>634</v>
      </c>
      <c r="F281" s="216" t="s">
        <v>635</v>
      </c>
      <c r="G281" s="217" t="s">
        <v>213</v>
      </c>
      <c r="H281" s="218">
        <v>23</v>
      </c>
      <c r="I281" s="219"/>
      <c r="J281" s="220">
        <f>ROUND(I281*H281,2)</f>
        <v>0</v>
      </c>
      <c r="K281" s="221"/>
      <c r="L281" s="41"/>
      <c r="M281" s="222" t="s">
        <v>1</v>
      </c>
      <c r="N281" s="223" t="s">
        <v>37</v>
      </c>
      <c r="O281" s="88"/>
      <c r="P281" s="224">
        <f>O281*H281</f>
        <v>0</v>
      </c>
      <c r="Q281" s="224">
        <v>0</v>
      </c>
      <c r="R281" s="224">
        <f>Q281*H281</f>
        <v>0</v>
      </c>
      <c r="S281" s="224">
        <v>0</v>
      </c>
      <c r="T281" s="225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26" t="s">
        <v>204</v>
      </c>
      <c r="AT281" s="226" t="s">
        <v>141</v>
      </c>
      <c r="AU281" s="226" t="s">
        <v>82</v>
      </c>
      <c r="AY281" s="14" t="s">
        <v>140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14" t="s">
        <v>80</v>
      </c>
      <c r="BK281" s="227">
        <f>ROUND(I281*H281,2)</f>
        <v>0</v>
      </c>
      <c r="BL281" s="14" t="s">
        <v>204</v>
      </c>
      <c r="BM281" s="226" t="s">
        <v>636</v>
      </c>
    </row>
    <row r="282" s="2" customFormat="1" ht="21.75" customHeight="1">
      <c r="A282" s="35"/>
      <c r="B282" s="36"/>
      <c r="C282" s="235" t="s">
        <v>637</v>
      </c>
      <c r="D282" s="235" t="s">
        <v>201</v>
      </c>
      <c r="E282" s="236" t="s">
        <v>638</v>
      </c>
      <c r="F282" s="237" t="s">
        <v>639</v>
      </c>
      <c r="G282" s="238" t="s">
        <v>213</v>
      </c>
      <c r="H282" s="239">
        <v>23</v>
      </c>
      <c r="I282" s="240"/>
      <c r="J282" s="241">
        <f>ROUND(I282*H282,2)</f>
        <v>0</v>
      </c>
      <c r="K282" s="242"/>
      <c r="L282" s="243"/>
      <c r="M282" s="244" t="s">
        <v>1</v>
      </c>
      <c r="N282" s="245" t="s">
        <v>37</v>
      </c>
      <c r="O282" s="88"/>
      <c r="P282" s="224">
        <f>O282*H282</f>
        <v>0</v>
      </c>
      <c r="Q282" s="224">
        <v>0</v>
      </c>
      <c r="R282" s="224">
        <f>Q282*H282</f>
        <v>0</v>
      </c>
      <c r="S282" s="224">
        <v>0</v>
      </c>
      <c r="T282" s="225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26" t="s">
        <v>233</v>
      </c>
      <c r="AT282" s="226" t="s">
        <v>201</v>
      </c>
      <c r="AU282" s="226" t="s">
        <v>82</v>
      </c>
      <c r="AY282" s="14" t="s">
        <v>140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14" t="s">
        <v>80</v>
      </c>
      <c r="BK282" s="227">
        <f>ROUND(I282*H282,2)</f>
        <v>0</v>
      </c>
      <c r="BL282" s="14" t="s">
        <v>204</v>
      </c>
      <c r="BM282" s="226" t="s">
        <v>640</v>
      </c>
    </row>
    <row r="283" s="2" customFormat="1" ht="21.75" customHeight="1">
      <c r="A283" s="35"/>
      <c r="B283" s="36"/>
      <c r="C283" s="214" t="s">
        <v>403</v>
      </c>
      <c r="D283" s="214" t="s">
        <v>141</v>
      </c>
      <c r="E283" s="215" t="s">
        <v>641</v>
      </c>
      <c r="F283" s="216" t="s">
        <v>642</v>
      </c>
      <c r="G283" s="217" t="s">
        <v>213</v>
      </c>
      <c r="H283" s="218">
        <v>23</v>
      </c>
      <c r="I283" s="219"/>
      <c r="J283" s="220">
        <f>ROUND(I283*H283,2)</f>
        <v>0</v>
      </c>
      <c r="K283" s="221"/>
      <c r="L283" s="41"/>
      <c r="M283" s="222" t="s">
        <v>1</v>
      </c>
      <c r="N283" s="223" t="s">
        <v>37</v>
      </c>
      <c r="O283" s="88"/>
      <c r="P283" s="224">
        <f>O283*H283</f>
        <v>0</v>
      </c>
      <c r="Q283" s="224">
        <v>0</v>
      </c>
      <c r="R283" s="224">
        <f>Q283*H283</f>
        <v>0</v>
      </c>
      <c r="S283" s="224">
        <v>0</v>
      </c>
      <c r="T283" s="225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26" t="s">
        <v>204</v>
      </c>
      <c r="AT283" s="226" t="s">
        <v>141</v>
      </c>
      <c r="AU283" s="226" t="s">
        <v>82</v>
      </c>
      <c r="AY283" s="14" t="s">
        <v>140</v>
      </c>
      <c r="BE283" s="227">
        <f>IF(N283="základní",J283,0)</f>
        <v>0</v>
      </c>
      <c r="BF283" s="227">
        <f>IF(N283="snížená",J283,0)</f>
        <v>0</v>
      </c>
      <c r="BG283" s="227">
        <f>IF(N283="zákl. přenesená",J283,0)</f>
        <v>0</v>
      </c>
      <c r="BH283" s="227">
        <f>IF(N283="sníž. přenesená",J283,0)</f>
        <v>0</v>
      </c>
      <c r="BI283" s="227">
        <f>IF(N283="nulová",J283,0)</f>
        <v>0</v>
      </c>
      <c r="BJ283" s="14" t="s">
        <v>80</v>
      </c>
      <c r="BK283" s="227">
        <f>ROUND(I283*H283,2)</f>
        <v>0</v>
      </c>
      <c r="BL283" s="14" t="s">
        <v>204</v>
      </c>
      <c r="BM283" s="226" t="s">
        <v>643</v>
      </c>
    </row>
    <row r="284" s="2" customFormat="1" ht="16.5" customHeight="1">
      <c r="A284" s="35"/>
      <c r="B284" s="36"/>
      <c r="C284" s="235" t="s">
        <v>644</v>
      </c>
      <c r="D284" s="235" t="s">
        <v>201</v>
      </c>
      <c r="E284" s="236" t="s">
        <v>645</v>
      </c>
      <c r="F284" s="237" t="s">
        <v>646</v>
      </c>
      <c r="G284" s="238" t="s">
        <v>213</v>
      </c>
      <c r="H284" s="239">
        <v>23</v>
      </c>
      <c r="I284" s="240"/>
      <c r="J284" s="241">
        <f>ROUND(I284*H284,2)</f>
        <v>0</v>
      </c>
      <c r="K284" s="242"/>
      <c r="L284" s="243"/>
      <c r="M284" s="244" t="s">
        <v>1</v>
      </c>
      <c r="N284" s="245" t="s">
        <v>37</v>
      </c>
      <c r="O284" s="88"/>
      <c r="P284" s="224">
        <f>O284*H284</f>
        <v>0</v>
      </c>
      <c r="Q284" s="224">
        <v>0</v>
      </c>
      <c r="R284" s="224">
        <f>Q284*H284</f>
        <v>0</v>
      </c>
      <c r="S284" s="224">
        <v>0</v>
      </c>
      <c r="T284" s="225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26" t="s">
        <v>233</v>
      </c>
      <c r="AT284" s="226" t="s">
        <v>201</v>
      </c>
      <c r="AU284" s="226" t="s">
        <v>82</v>
      </c>
      <c r="AY284" s="14" t="s">
        <v>140</v>
      </c>
      <c r="BE284" s="227">
        <f>IF(N284="základní",J284,0)</f>
        <v>0</v>
      </c>
      <c r="BF284" s="227">
        <f>IF(N284="snížená",J284,0)</f>
        <v>0</v>
      </c>
      <c r="BG284" s="227">
        <f>IF(N284="zákl. přenesená",J284,0)</f>
        <v>0</v>
      </c>
      <c r="BH284" s="227">
        <f>IF(N284="sníž. přenesená",J284,0)</f>
        <v>0</v>
      </c>
      <c r="BI284" s="227">
        <f>IF(N284="nulová",J284,0)</f>
        <v>0</v>
      </c>
      <c r="BJ284" s="14" t="s">
        <v>80</v>
      </c>
      <c r="BK284" s="227">
        <f>ROUND(I284*H284,2)</f>
        <v>0</v>
      </c>
      <c r="BL284" s="14" t="s">
        <v>204</v>
      </c>
      <c r="BM284" s="226" t="s">
        <v>647</v>
      </c>
    </row>
    <row r="285" s="2" customFormat="1" ht="24.15" customHeight="1">
      <c r="A285" s="35"/>
      <c r="B285" s="36"/>
      <c r="C285" s="214" t="s">
        <v>406</v>
      </c>
      <c r="D285" s="214" t="s">
        <v>141</v>
      </c>
      <c r="E285" s="215" t="s">
        <v>648</v>
      </c>
      <c r="F285" s="216" t="s">
        <v>649</v>
      </c>
      <c r="G285" s="217" t="s">
        <v>505</v>
      </c>
      <c r="H285" s="246"/>
      <c r="I285" s="219"/>
      <c r="J285" s="220">
        <f>ROUND(I285*H285,2)</f>
        <v>0</v>
      </c>
      <c r="K285" s="221"/>
      <c r="L285" s="41"/>
      <c r="M285" s="222" t="s">
        <v>1</v>
      </c>
      <c r="N285" s="223" t="s">
        <v>37</v>
      </c>
      <c r="O285" s="88"/>
      <c r="P285" s="224">
        <f>O285*H285</f>
        <v>0</v>
      </c>
      <c r="Q285" s="224">
        <v>0</v>
      </c>
      <c r="R285" s="224">
        <f>Q285*H285</f>
        <v>0</v>
      </c>
      <c r="S285" s="224">
        <v>0</v>
      </c>
      <c r="T285" s="225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26" t="s">
        <v>204</v>
      </c>
      <c r="AT285" s="226" t="s">
        <v>141</v>
      </c>
      <c r="AU285" s="226" t="s">
        <v>82</v>
      </c>
      <c r="AY285" s="14" t="s">
        <v>140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14" t="s">
        <v>80</v>
      </c>
      <c r="BK285" s="227">
        <f>ROUND(I285*H285,2)</f>
        <v>0</v>
      </c>
      <c r="BL285" s="14" t="s">
        <v>204</v>
      </c>
      <c r="BM285" s="226" t="s">
        <v>650</v>
      </c>
    </row>
    <row r="286" s="12" customFormat="1" ht="22.8" customHeight="1">
      <c r="A286" s="12"/>
      <c r="B286" s="200"/>
      <c r="C286" s="201"/>
      <c r="D286" s="202" t="s">
        <v>71</v>
      </c>
      <c r="E286" s="228" t="s">
        <v>651</v>
      </c>
      <c r="F286" s="228" t="s">
        <v>652</v>
      </c>
      <c r="G286" s="201"/>
      <c r="H286" s="201"/>
      <c r="I286" s="204"/>
      <c r="J286" s="229">
        <f>BK286</f>
        <v>0</v>
      </c>
      <c r="K286" s="201"/>
      <c r="L286" s="206"/>
      <c r="M286" s="207"/>
      <c r="N286" s="208"/>
      <c r="O286" s="208"/>
      <c r="P286" s="209">
        <f>SUM(P287:P288)</f>
        <v>0</v>
      </c>
      <c r="Q286" s="208"/>
      <c r="R286" s="209">
        <f>SUM(R287:R288)</f>
        <v>0</v>
      </c>
      <c r="S286" s="208"/>
      <c r="T286" s="210">
        <f>SUM(T287:T288)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11" t="s">
        <v>82</v>
      </c>
      <c r="AT286" s="212" t="s">
        <v>71</v>
      </c>
      <c r="AU286" s="212" t="s">
        <v>80</v>
      </c>
      <c r="AY286" s="211" t="s">
        <v>140</v>
      </c>
      <c r="BK286" s="213">
        <f>SUM(BK287:BK288)</f>
        <v>0</v>
      </c>
    </row>
    <row r="287" s="2" customFormat="1" ht="16.5" customHeight="1">
      <c r="A287" s="35"/>
      <c r="B287" s="36"/>
      <c r="C287" s="214" t="s">
        <v>653</v>
      </c>
      <c r="D287" s="214" t="s">
        <v>141</v>
      </c>
      <c r="E287" s="215" t="s">
        <v>654</v>
      </c>
      <c r="F287" s="216" t="s">
        <v>655</v>
      </c>
      <c r="G287" s="217" t="s">
        <v>656</v>
      </c>
      <c r="H287" s="218">
        <v>3.25</v>
      </c>
      <c r="I287" s="219"/>
      <c r="J287" s="220">
        <f>ROUND(I287*H287,2)</f>
        <v>0</v>
      </c>
      <c r="K287" s="221"/>
      <c r="L287" s="41"/>
      <c r="M287" s="222" t="s">
        <v>1</v>
      </c>
      <c r="N287" s="223" t="s">
        <v>37</v>
      </c>
      <c r="O287" s="88"/>
      <c r="P287" s="224">
        <f>O287*H287</f>
        <v>0</v>
      </c>
      <c r="Q287" s="224">
        <v>0</v>
      </c>
      <c r="R287" s="224">
        <f>Q287*H287</f>
        <v>0</v>
      </c>
      <c r="S287" s="224">
        <v>0</v>
      </c>
      <c r="T287" s="225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26" t="s">
        <v>204</v>
      </c>
      <c r="AT287" s="226" t="s">
        <v>141</v>
      </c>
      <c r="AU287" s="226" t="s">
        <v>82</v>
      </c>
      <c r="AY287" s="14" t="s">
        <v>140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14" t="s">
        <v>80</v>
      </c>
      <c r="BK287" s="227">
        <f>ROUND(I287*H287,2)</f>
        <v>0</v>
      </c>
      <c r="BL287" s="14" t="s">
        <v>204</v>
      </c>
      <c r="BM287" s="226" t="s">
        <v>657</v>
      </c>
    </row>
    <row r="288" s="2" customFormat="1" ht="24.15" customHeight="1">
      <c r="A288" s="35"/>
      <c r="B288" s="36"/>
      <c r="C288" s="214" t="s">
        <v>410</v>
      </c>
      <c r="D288" s="214" t="s">
        <v>141</v>
      </c>
      <c r="E288" s="215" t="s">
        <v>658</v>
      </c>
      <c r="F288" s="216" t="s">
        <v>659</v>
      </c>
      <c r="G288" s="217" t="s">
        <v>505</v>
      </c>
      <c r="H288" s="246"/>
      <c r="I288" s="219"/>
      <c r="J288" s="220">
        <f>ROUND(I288*H288,2)</f>
        <v>0</v>
      </c>
      <c r="K288" s="221"/>
      <c r="L288" s="41"/>
      <c r="M288" s="222" t="s">
        <v>1</v>
      </c>
      <c r="N288" s="223" t="s">
        <v>37</v>
      </c>
      <c r="O288" s="88"/>
      <c r="P288" s="224">
        <f>O288*H288</f>
        <v>0</v>
      </c>
      <c r="Q288" s="224">
        <v>0</v>
      </c>
      <c r="R288" s="224">
        <f>Q288*H288</f>
        <v>0</v>
      </c>
      <c r="S288" s="224">
        <v>0</v>
      </c>
      <c r="T288" s="225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26" t="s">
        <v>204</v>
      </c>
      <c r="AT288" s="226" t="s">
        <v>141</v>
      </c>
      <c r="AU288" s="226" t="s">
        <v>82</v>
      </c>
      <c r="AY288" s="14" t="s">
        <v>140</v>
      </c>
      <c r="BE288" s="227">
        <f>IF(N288="základní",J288,0)</f>
        <v>0</v>
      </c>
      <c r="BF288" s="227">
        <f>IF(N288="snížená",J288,0)</f>
        <v>0</v>
      </c>
      <c r="BG288" s="227">
        <f>IF(N288="zákl. přenesená",J288,0)</f>
        <v>0</v>
      </c>
      <c r="BH288" s="227">
        <f>IF(N288="sníž. přenesená",J288,0)</f>
        <v>0</v>
      </c>
      <c r="BI288" s="227">
        <f>IF(N288="nulová",J288,0)</f>
        <v>0</v>
      </c>
      <c r="BJ288" s="14" t="s">
        <v>80</v>
      </c>
      <c r="BK288" s="227">
        <f>ROUND(I288*H288,2)</f>
        <v>0</v>
      </c>
      <c r="BL288" s="14" t="s">
        <v>204</v>
      </c>
      <c r="BM288" s="226" t="s">
        <v>660</v>
      </c>
    </row>
    <row r="289" s="12" customFormat="1" ht="22.8" customHeight="1">
      <c r="A289" s="12"/>
      <c r="B289" s="200"/>
      <c r="C289" s="201"/>
      <c r="D289" s="202" t="s">
        <v>71</v>
      </c>
      <c r="E289" s="228" t="s">
        <v>661</v>
      </c>
      <c r="F289" s="228" t="s">
        <v>662</v>
      </c>
      <c r="G289" s="201"/>
      <c r="H289" s="201"/>
      <c r="I289" s="204"/>
      <c r="J289" s="229">
        <f>BK289</f>
        <v>0</v>
      </c>
      <c r="K289" s="201"/>
      <c r="L289" s="206"/>
      <c r="M289" s="207"/>
      <c r="N289" s="208"/>
      <c r="O289" s="208"/>
      <c r="P289" s="209">
        <f>SUM(P290:P300)</f>
        <v>0</v>
      </c>
      <c r="Q289" s="208"/>
      <c r="R289" s="209">
        <f>SUM(R290:R300)</f>
        <v>0</v>
      </c>
      <c r="S289" s="208"/>
      <c r="T289" s="210">
        <f>SUM(T290:T300)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11" t="s">
        <v>82</v>
      </c>
      <c r="AT289" s="212" t="s">
        <v>71</v>
      </c>
      <c r="AU289" s="212" t="s">
        <v>80</v>
      </c>
      <c r="AY289" s="211" t="s">
        <v>140</v>
      </c>
      <c r="BK289" s="213">
        <f>SUM(BK290:BK300)</f>
        <v>0</v>
      </c>
    </row>
    <row r="290" s="2" customFormat="1" ht="16.5" customHeight="1">
      <c r="A290" s="35"/>
      <c r="B290" s="36"/>
      <c r="C290" s="214" t="s">
        <v>663</v>
      </c>
      <c r="D290" s="214" t="s">
        <v>141</v>
      </c>
      <c r="E290" s="215" t="s">
        <v>664</v>
      </c>
      <c r="F290" s="216" t="s">
        <v>665</v>
      </c>
      <c r="G290" s="217" t="s">
        <v>208</v>
      </c>
      <c r="H290" s="218">
        <v>354.07999999999998</v>
      </c>
      <c r="I290" s="219"/>
      <c r="J290" s="220">
        <f>ROUND(I290*H290,2)</f>
        <v>0</v>
      </c>
      <c r="K290" s="221"/>
      <c r="L290" s="41"/>
      <c r="M290" s="222" t="s">
        <v>1</v>
      </c>
      <c r="N290" s="223" t="s">
        <v>37</v>
      </c>
      <c r="O290" s="88"/>
      <c r="P290" s="224">
        <f>O290*H290</f>
        <v>0</v>
      </c>
      <c r="Q290" s="224">
        <v>0</v>
      </c>
      <c r="R290" s="224">
        <f>Q290*H290</f>
        <v>0</v>
      </c>
      <c r="S290" s="224">
        <v>0</v>
      </c>
      <c r="T290" s="225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26" t="s">
        <v>204</v>
      </c>
      <c r="AT290" s="226" t="s">
        <v>141</v>
      </c>
      <c r="AU290" s="226" t="s">
        <v>82</v>
      </c>
      <c r="AY290" s="14" t="s">
        <v>140</v>
      </c>
      <c r="BE290" s="227">
        <f>IF(N290="základní",J290,0)</f>
        <v>0</v>
      </c>
      <c r="BF290" s="227">
        <f>IF(N290="snížená",J290,0)</f>
        <v>0</v>
      </c>
      <c r="BG290" s="227">
        <f>IF(N290="zákl. přenesená",J290,0)</f>
        <v>0</v>
      </c>
      <c r="BH290" s="227">
        <f>IF(N290="sníž. přenesená",J290,0)</f>
        <v>0</v>
      </c>
      <c r="BI290" s="227">
        <f>IF(N290="nulová",J290,0)</f>
        <v>0</v>
      </c>
      <c r="BJ290" s="14" t="s">
        <v>80</v>
      </c>
      <c r="BK290" s="227">
        <f>ROUND(I290*H290,2)</f>
        <v>0</v>
      </c>
      <c r="BL290" s="14" t="s">
        <v>204</v>
      </c>
      <c r="BM290" s="226" t="s">
        <v>666</v>
      </c>
    </row>
    <row r="291" s="2" customFormat="1" ht="16.5" customHeight="1">
      <c r="A291" s="35"/>
      <c r="B291" s="36"/>
      <c r="C291" s="214" t="s">
        <v>413</v>
      </c>
      <c r="D291" s="214" t="s">
        <v>141</v>
      </c>
      <c r="E291" s="215" t="s">
        <v>667</v>
      </c>
      <c r="F291" s="216" t="s">
        <v>668</v>
      </c>
      <c r="G291" s="217" t="s">
        <v>208</v>
      </c>
      <c r="H291" s="218">
        <v>354.07999999999998</v>
      </c>
      <c r="I291" s="219"/>
      <c r="J291" s="220">
        <f>ROUND(I291*H291,2)</f>
        <v>0</v>
      </c>
      <c r="K291" s="221"/>
      <c r="L291" s="41"/>
      <c r="M291" s="222" t="s">
        <v>1</v>
      </c>
      <c r="N291" s="223" t="s">
        <v>37</v>
      </c>
      <c r="O291" s="88"/>
      <c r="P291" s="224">
        <f>O291*H291</f>
        <v>0</v>
      </c>
      <c r="Q291" s="224">
        <v>0</v>
      </c>
      <c r="R291" s="224">
        <f>Q291*H291</f>
        <v>0</v>
      </c>
      <c r="S291" s="224">
        <v>0</v>
      </c>
      <c r="T291" s="225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26" t="s">
        <v>204</v>
      </c>
      <c r="AT291" s="226" t="s">
        <v>141</v>
      </c>
      <c r="AU291" s="226" t="s">
        <v>82</v>
      </c>
      <c r="AY291" s="14" t="s">
        <v>140</v>
      </c>
      <c r="BE291" s="227">
        <f>IF(N291="základní",J291,0)</f>
        <v>0</v>
      </c>
      <c r="BF291" s="227">
        <f>IF(N291="snížená",J291,0)</f>
        <v>0</v>
      </c>
      <c r="BG291" s="227">
        <f>IF(N291="zákl. přenesená",J291,0)</f>
        <v>0</v>
      </c>
      <c r="BH291" s="227">
        <f>IF(N291="sníž. přenesená",J291,0)</f>
        <v>0</v>
      </c>
      <c r="BI291" s="227">
        <f>IF(N291="nulová",J291,0)</f>
        <v>0</v>
      </c>
      <c r="BJ291" s="14" t="s">
        <v>80</v>
      </c>
      <c r="BK291" s="227">
        <f>ROUND(I291*H291,2)</f>
        <v>0</v>
      </c>
      <c r="BL291" s="14" t="s">
        <v>204</v>
      </c>
      <c r="BM291" s="226" t="s">
        <v>669</v>
      </c>
    </row>
    <row r="292" s="2" customFormat="1" ht="21.75" customHeight="1">
      <c r="A292" s="35"/>
      <c r="B292" s="36"/>
      <c r="C292" s="214" t="s">
        <v>670</v>
      </c>
      <c r="D292" s="214" t="s">
        <v>141</v>
      </c>
      <c r="E292" s="215" t="s">
        <v>671</v>
      </c>
      <c r="F292" s="216" t="s">
        <v>672</v>
      </c>
      <c r="G292" s="217" t="s">
        <v>208</v>
      </c>
      <c r="H292" s="218">
        <v>354.07999999999998</v>
      </c>
      <c r="I292" s="219"/>
      <c r="J292" s="220">
        <f>ROUND(I292*H292,2)</f>
        <v>0</v>
      </c>
      <c r="K292" s="221"/>
      <c r="L292" s="41"/>
      <c r="M292" s="222" t="s">
        <v>1</v>
      </c>
      <c r="N292" s="223" t="s">
        <v>37</v>
      </c>
      <c r="O292" s="88"/>
      <c r="P292" s="224">
        <f>O292*H292</f>
        <v>0</v>
      </c>
      <c r="Q292" s="224">
        <v>0</v>
      </c>
      <c r="R292" s="224">
        <f>Q292*H292</f>
        <v>0</v>
      </c>
      <c r="S292" s="224">
        <v>0</v>
      </c>
      <c r="T292" s="225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26" t="s">
        <v>204</v>
      </c>
      <c r="AT292" s="226" t="s">
        <v>141</v>
      </c>
      <c r="AU292" s="226" t="s">
        <v>82</v>
      </c>
      <c r="AY292" s="14" t="s">
        <v>140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14" t="s">
        <v>80</v>
      </c>
      <c r="BK292" s="227">
        <f>ROUND(I292*H292,2)</f>
        <v>0</v>
      </c>
      <c r="BL292" s="14" t="s">
        <v>204</v>
      </c>
      <c r="BM292" s="226" t="s">
        <v>673</v>
      </c>
    </row>
    <row r="293" s="2" customFormat="1" ht="33" customHeight="1">
      <c r="A293" s="35"/>
      <c r="B293" s="36"/>
      <c r="C293" s="214" t="s">
        <v>417</v>
      </c>
      <c r="D293" s="214" t="s">
        <v>141</v>
      </c>
      <c r="E293" s="215" t="s">
        <v>674</v>
      </c>
      <c r="F293" s="216" t="s">
        <v>675</v>
      </c>
      <c r="G293" s="217" t="s">
        <v>240</v>
      </c>
      <c r="H293" s="218">
        <v>332.80000000000001</v>
      </c>
      <c r="I293" s="219"/>
      <c r="J293" s="220">
        <f>ROUND(I293*H293,2)</f>
        <v>0</v>
      </c>
      <c r="K293" s="221"/>
      <c r="L293" s="41"/>
      <c r="M293" s="222" t="s">
        <v>1</v>
      </c>
      <c r="N293" s="223" t="s">
        <v>37</v>
      </c>
      <c r="O293" s="88"/>
      <c r="P293" s="224">
        <f>O293*H293</f>
        <v>0</v>
      </c>
      <c r="Q293" s="224">
        <v>0</v>
      </c>
      <c r="R293" s="224">
        <f>Q293*H293</f>
        <v>0</v>
      </c>
      <c r="S293" s="224">
        <v>0</v>
      </c>
      <c r="T293" s="225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26" t="s">
        <v>204</v>
      </c>
      <c r="AT293" s="226" t="s">
        <v>141</v>
      </c>
      <c r="AU293" s="226" t="s">
        <v>82</v>
      </c>
      <c r="AY293" s="14" t="s">
        <v>140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14" t="s">
        <v>80</v>
      </c>
      <c r="BK293" s="227">
        <f>ROUND(I293*H293,2)</f>
        <v>0</v>
      </c>
      <c r="BL293" s="14" t="s">
        <v>204</v>
      </c>
      <c r="BM293" s="226" t="s">
        <v>676</v>
      </c>
    </row>
    <row r="294" s="2" customFormat="1" ht="33" customHeight="1">
      <c r="A294" s="35"/>
      <c r="B294" s="36"/>
      <c r="C294" s="235" t="s">
        <v>677</v>
      </c>
      <c r="D294" s="235" t="s">
        <v>201</v>
      </c>
      <c r="E294" s="236" t="s">
        <v>678</v>
      </c>
      <c r="F294" s="237" t="s">
        <v>679</v>
      </c>
      <c r="G294" s="238" t="s">
        <v>240</v>
      </c>
      <c r="H294" s="239">
        <v>366.07999999999998</v>
      </c>
      <c r="I294" s="240"/>
      <c r="J294" s="241">
        <f>ROUND(I294*H294,2)</f>
        <v>0</v>
      </c>
      <c r="K294" s="242"/>
      <c r="L294" s="243"/>
      <c r="M294" s="244" t="s">
        <v>1</v>
      </c>
      <c r="N294" s="245" t="s">
        <v>37</v>
      </c>
      <c r="O294" s="88"/>
      <c r="P294" s="224">
        <f>O294*H294</f>
        <v>0</v>
      </c>
      <c r="Q294" s="224">
        <v>0</v>
      </c>
      <c r="R294" s="224">
        <f>Q294*H294</f>
        <v>0</v>
      </c>
      <c r="S294" s="224">
        <v>0</v>
      </c>
      <c r="T294" s="225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26" t="s">
        <v>233</v>
      </c>
      <c r="AT294" s="226" t="s">
        <v>201</v>
      </c>
      <c r="AU294" s="226" t="s">
        <v>82</v>
      </c>
      <c r="AY294" s="14" t="s">
        <v>140</v>
      </c>
      <c r="BE294" s="227">
        <f>IF(N294="základní",J294,0)</f>
        <v>0</v>
      </c>
      <c r="BF294" s="227">
        <f>IF(N294="snížená",J294,0)</f>
        <v>0</v>
      </c>
      <c r="BG294" s="227">
        <f>IF(N294="zákl. přenesená",J294,0)</f>
        <v>0</v>
      </c>
      <c r="BH294" s="227">
        <f>IF(N294="sníž. přenesená",J294,0)</f>
        <v>0</v>
      </c>
      <c r="BI294" s="227">
        <f>IF(N294="nulová",J294,0)</f>
        <v>0</v>
      </c>
      <c r="BJ294" s="14" t="s">
        <v>80</v>
      </c>
      <c r="BK294" s="227">
        <f>ROUND(I294*H294,2)</f>
        <v>0</v>
      </c>
      <c r="BL294" s="14" t="s">
        <v>204</v>
      </c>
      <c r="BM294" s="226" t="s">
        <v>680</v>
      </c>
    </row>
    <row r="295" s="2" customFormat="1" ht="33" customHeight="1">
      <c r="A295" s="35"/>
      <c r="B295" s="36"/>
      <c r="C295" s="214" t="s">
        <v>420</v>
      </c>
      <c r="D295" s="214" t="s">
        <v>141</v>
      </c>
      <c r="E295" s="215" t="s">
        <v>681</v>
      </c>
      <c r="F295" s="216" t="s">
        <v>682</v>
      </c>
      <c r="G295" s="217" t="s">
        <v>208</v>
      </c>
      <c r="H295" s="218">
        <v>339.63</v>
      </c>
      <c r="I295" s="219"/>
      <c r="J295" s="220">
        <f>ROUND(I295*H295,2)</f>
        <v>0</v>
      </c>
      <c r="K295" s="221"/>
      <c r="L295" s="41"/>
      <c r="M295" s="222" t="s">
        <v>1</v>
      </c>
      <c r="N295" s="223" t="s">
        <v>37</v>
      </c>
      <c r="O295" s="88"/>
      <c r="P295" s="224">
        <f>O295*H295</f>
        <v>0</v>
      </c>
      <c r="Q295" s="224">
        <v>0</v>
      </c>
      <c r="R295" s="224">
        <f>Q295*H295</f>
        <v>0</v>
      </c>
      <c r="S295" s="224">
        <v>0</v>
      </c>
      <c r="T295" s="225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26" t="s">
        <v>204</v>
      </c>
      <c r="AT295" s="226" t="s">
        <v>141</v>
      </c>
      <c r="AU295" s="226" t="s">
        <v>82</v>
      </c>
      <c r="AY295" s="14" t="s">
        <v>140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14" t="s">
        <v>80</v>
      </c>
      <c r="BK295" s="227">
        <f>ROUND(I295*H295,2)</f>
        <v>0</v>
      </c>
      <c r="BL295" s="14" t="s">
        <v>204</v>
      </c>
      <c r="BM295" s="226" t="s">
        <v>683</v>
      </c>
    </row>
    <row r="296" s="2" customFormat="1" ht="37.8" customHeight="1">
      <c r="A296" s="35"/>
      <c r="B296" s="36"/>
      <c r="C296" s="235" t="s">
        <v>684</v>
      </c>
      <c r="D296" s="235" t="s">
        <v>201</v>
      </c>
      <c r="E296" s="236" t="s">
        <v>685</v>
      </c>
      <c r="F296" s="237" t="s">
        <v>686</v>
      </c>
      <c r="G296" s="238" t="s">
        <v>208</v>
      </c>
      <c r="H296" s="239">
        <v>403.14400000000001</v>
      </c>
      <c r="I296" s="240"/>
      <c r="J296" s="241">
        <f>ROUND(I296*H296,2)</f>
        <v>0</v>
      </c>
      <c r="K296" s="242"/>
      <c r="L296" s="243"/>
      <c r="M296" s="244" t="s">
        <v>1</v>
      </c>
      <c r="N296" s="245" t="s">
        <v>37</v>
      </c>
      <c r="O296" s="88"/>
      <c r="P296" s="224">
        <f>O296*H296</f>
        <v>0</v>
      </c>
      <c r="Q296" s="224">
        <v>0</v>
      </c>
      <c r="R296" s="224">
        <f>Q296*H296</f>
        <v>0</v>
      </c>
      <c r="S296" s="224">
        <v>0</v>
      </c>
      <c r="T296" s="225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26" t="s">
        <v>233</v>
      </c>
      <c r="AT296" s="226" t="s">
        <v>201</v>
      </c>
      <c r="AU296" s="226" t="s">
        <v>82</v>
      </c>
      <c r="AY296" s="14" t="s">
        <v>140</v>
      </c>
      <c r="BE296" s="227">
        <f>IF(N296="základní",J296,0)</f>
        <v>0</v>
      </c>
      <c r="BF296" s="227">
        <f>IF(N296="snížená",J296,0)</f>
        <v>0</v>
      </c>
      <c r="BG296" s="227">
        <f>IF(N296="zákl. přenesená",J296,0)</f>
        <v>0</v>
      </c>
      <c r="BH296" s="227">
        <f>IF(N296="sníž. přenesená",J296,0)</f>
        <v>0</v>
      </c>
      <c r="BI296" s="227">
        <f>IF(N296="nulová",J296,0)</f>
        <v>0</v>
      </c>
      <c r="BJ296" s="14" t="s">
        <v>80</v>
      </c>
      <c r="BK296" s="227">
        <f>ROUND(I296*H296,2)</f>
        <v>0</v>
      </c>
      <c r="BL296" s="14" t="s">
        <v>204</v>
      </c>
      <c r="BM296" s="226" t="s">
        <v>687</v>
      </c>
    </row>
    <row r="297" s="2" customFormat="1" ht="33" customHeight="1">
      <c r="A297" s="35"/>
      <c r="B297" s="36"/>
      <c r="C297" s="214" t="s">
        <v>424</v>
      </c>
      <c r="D297" s="214" t="s">
        <v>141</v>
      </c>
      <c r="E297" s="215" t="s">
        <v>688</v>
      </c>
      <c r="F297" s="216" t="s">
        <v>689</v>
      </c>
      <c r="G297" s="217" t="s">
        <v>208</v>
      </c>
      <c r="H297" s="218">
        <v>14.449999999999999</v>
      </c>
      <c r="I297" s="219"/>
      <c r="J297" s="220">
        <f>ROUND(I297*H297,2)</f>
        <v>0</v>
      </c>
      <c r="K297" s="221"/>
      <c r="L297" s="41"/>
      <c r="M297" s="222" t="s">
        <v>1</v>
      </c>
      <c r="N297" s="223" t="s">
        <v>37</v>
      </c>
      <c r="O297" s="88"/>
      <c r="P297" s="224">
        <f>O297*H297</f>
        <v>0</v>
      </c>
      <c r="Q297" s="224">
        <v>0</v>
      </c>
      <c r="R297" s="224">
        <f>Q297*H297</f>
        <v>0</v>
      </c>
      <c r="S297" s="224">
        <v>0</v>
      </c>
      <c r="T297" s="225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26" t="s">
        <v>204</v>
      </c>
      <c r="AT297" s="226" t="s">
        <v>141</v>
      </c>
      <c r="AU297" s="226" t="s">
        <v>82</v>
      </c>
      <c r="AY297" s="14" t="s">
        <v>140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14" t="s">
        <v>80</v>
      </c>
      <c r="BK297" s="227">
        <f>ROUND(I297*H297,2)</f>
        <v>0</v>
      </c>
      <c r="BL297" s="14" t="s">
        <v>204</v>
      </c>
      <c r="BM297" s="226" t="s">
        <v>690</v>
      </c>
    </row>
    <row r="298" s="2" customFormat="1" ht="37.8" customHeight="1">
      <c r="A298" s="35"/>
      <c r="B298" s="36"/>
      <c r="C298" s="235" t="s">
        <v>691</v>
      </c>
      <c r="D298" s="235" t="s">
        <v>201</v>
      </c>
      <c r="E298" s="236" t="s">
        <v>692</v>
      </c>
      <c r="F298" s="237" t="s">
        <v>693</v>
      </c>
      <c r="G298" s="238" t="s">
        <v>208</v>
      </c>
      <c r="H298" s="239">
        <v>16.617999999999999</v>
      </c>
      <c r="I298" s="240"/>
      <c r="J298" s="241">
        <f>ROUND(I298*H298,2)</f>
        <v>0</v>
      </c>
      <c r="K298" s="242"/>
      <c r="L298" s="243"/>
      <c r="M298" s="244" t="s">
        <v>1</v>
      </c>
      <c r="N298" s="245" t="s">
        <v>37</v>
      </c>
      <c r="O298" s="88"/>
      <c r="P298" s="224">
        <f>O298*H298</f>
        <v>0</v>
      </c>
      <c r="Q298" s="224">
        <v>0</v>
      </c>
      <c r="R298" s="224">
        <f>Q298*H298</f>
        <v>0</v>
      </c>
      <c r="S298" s="224">
        <v>0</v>
      </c>
      <c r="T298" s="225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26" t="s">
        <v>233</v>
      </c>
      <c r="AT298" s="226" t="s">
        <v>201</v>
      </c>
      <c r="AU298" s="226" t="s">
        <v>82</v>
      </c>
      <c r="AY298" s="14" t="s">
        <v>140</v>
      </c>
      <c r="BE298" s="227">
        <f>IF(N298="základní",J298,0)</f>
        <v>0</v>
      </c>
      <c r="BF298" s="227">
        <f>IF(N298="snížená",J298,0)</f>
        <v>0</v>
      </c>
      <c r="BG298" s="227">
        <f>IF(N298="zákl. přenesená",J298,0)</f>
        <v>0</v>
      </c>
      <c r="BH298" s="227">
        <f>IF(N298="sníž. přenesená",J298,0)</f>
        <v>0</v>
      </c>
      <c r="BI298" s="227">
        <f>IF(N298="nulová",J298,0)</f>
        <v>0</v>
      </c>
      <c r="BJ298" s="14" t="s">
        <v>80</v>
      </c>
      <c r="BK298" s="227">
        <f>ROUND(I298*H298,2)</f>
        <v>0</v>
      </c>
      <c r="BL298" s="14" t="s">
        <v>204</v>
      </c>
      <c r="BM298" s="226" t="s">
        <v>694</v>
      </c>
    </row>
    <row r="299" s="2" customFormat="1" ht="33" customHeight="1">
      <c r="A299" s="35"/>
      <c r="B299" s="36"/>
      <c r="C299" s="214" t="s">
        <v>427</v>
      </c>
      <c r="D299" s="214" t="s">
        <v>141</v>
      </c>
      <c r="E299" s="215" t="s">
        <v>695</v>
      </c>
      <c r="F299" s="216" t="s">
        <v>696</v>
      </c>
      <c r="G299" s="217" t="s">
        <v>208</v>
      </c>
      <c r="H299" s="218">
        <v>9.5199999999999996</v>
      </c>
      <c r="I299" s="219"/>
      <c r="J299" s="220">
        <f>ROUND(I299*H299,2)</f>
        <v>0</v>
      </c>
      <c r="K299" s="221"/>
      <c r="L299" s="41"/>
      <c r="M299" s="222" t="s">
        <v>1</v>
      </c>
      <c r="N299" s="223" t="s">
        <v>37</v>
      </c>
      <c r="O299" s="88"/>
      <c r="P299" s="224">
        <f>O299*H299</f>
        <v>0</v>
      </c>
      <c r="Q299" s="224">
        <v>0</v>
      </c>
      <c r="R299" s="224">
        <f>Q299*H299</f>
        <v>0</v>
      </c>
      <c r="S299" s="224">
        <v>0</v>
      </c>
      <c r="T299" s="225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26" t="s">
        <v>204</v>
      </c>
      <c r="AT299" s="226" t="s">
        <v>141</v>
      </c>
      <c r="AU299" s="226" t="s">
        <v>82</v>
      </c>
      <c r="AY299" s="14" t="s">
        <v>140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14" t="s">
        <v>80</v>
      </c>
      <c r="BK299" s="227">
        <f>ROUND(I299*H299,2)</f>
        <v>0</v>
      </c>
      <c r="BL299" s="14" t="s">
        <v>204</v>
      </c>
      <c r="BM299" s="226" t="s">
        <v>697</v>
      </c>
    </row>
    <row r="300" s="2" customFormat="1" ht="24.15" customHeight="1">
      <c r="A300" s="35"/>
      <c r="B300" s="36"/>
      <c r="C300" s="214" t="s">
        <v>698</v>
      </c>
      <c r="D300" s="214" t="s">
        <v>141</v>
      </c>
      <c r="E300" s="215" t="s">
        <v>699</v>
      </c>
      <c r="F300" s="216" t="s">
        <v>700</v>
      </c>
      <c r="G300" s="217" t="s">
        <v>505</v>
      </c>
      <c r="H300" s="246"/>
      <c r="I300" s="219"/>
      <c r="J300" s="220">
        <f>ROUND(I300*H300,2)</f>
        <v>0</v>
      </c>
      <c r="K300" s="221"/>
      <c r="L300" s="41"/>
      <c r="M300" s="222" t="s">
        <v>1</v>
      </c>
      <c r="N300" s="223" t="s">
        <v>37</v>
      </c>
      <c r="O300" s="88"/>
      <c r="P300" s="224">
        <f>O300*H300</f>
        <v>0</v>
      </c>
      <c r="Q300" s="224">
        <v>0</v>
      </c>
      <c r="R300" s="224">
        <f>Q300*H300</f>
        <v>0</v>
      </c>
      <c r="S300" s="224">
        <v>0</v>
      </c>
      <c r="T300" s="225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26" t="s">
        <v>204</v>
      </c>
      <c r="AT300" s="226" t="s">
        <v>141</v>
      </c>
      <c r="AU300" s="226" t="s">
        <v>82</v>
      </c>
      <c r="AY300" s="14" t="s">
        <v>140</v>
      </c>
      <c r="BE300" s="227">
        <f>IF(N300="základní",J300,0)</f>
        <v>0</v>
      </c>
      <c r="BF300" s="227">
        <f>IF(N300="snížená",J300,0)</f>
        <v>0</v>
      </c>
      <c r="BG300" s="227">
        <f>IF(N300="zákl. přenesená",J300,0)</f>
        <v>0</v>
      </c>
      <c r="BH300" s="227">
        <f>IF(N300="sníž. přenesená",J300,0)</f>
        <v>0</v>
      </c>
      <c r="BI300" s="227">
        <f>IF(N300="nulová",J300,0)</f>
        <v>0</v>
      </c>
      <c r="BJ300" s="14" t="s">
        <v>80</v>
      </c>
      <c r="BK300" s="227">
        <f>ROUND(I300*H300,2)</f>
        <v>0</v>
      </c>
      <c r="BL300" s="14" t="s">
        <v>204</v>
      </c>
      <c r="BM300" s="226" t="s">
        <v>701</v>
      </c>
    </row>
    <row r="301" s="12" customFormat="1" ht="22.8" customHeight="1">
      <c r="A301" s="12"/>
      <c r="B301" s="200"/>
      <c r="C301" s="201"/>
      <c r="D301" s="202" t="s">
        <v>71</v>
      </c>
      <c r="E301" s="228" t="s">
        <v>702</v>
      </c>
      <c r="F301" s="228" t="s">
        <v>703</v>
      </c>
      <c r="G301" s="201"/>
      <c r="H301" s="201"/>
      <c r="I301" s="204"/>
      <c r="J301" s="229">
        <f>BK301</f>
        <v>0</v>
      </c>
      <c r="K301" s="201"/>
      <c r="L301" s="206"/>
      <c r="M301" s="207"/>
      <c r="N301" s="208"/>
      <c r="O301" s="208"/>
      <c r="P301" s="209">
        <f>SUM(P302:P310)</f>
        <v>0</v>
      </c>
      <c r="Q301" s="208"/>
      <c r="R301" s="209">
        <f>SUM(R302:R310)</f>
        <v>0</v>
      </c>
      <c r="S301" s="208"/>
      <c r="T301" s="210">
        <f>SUM(T302:T310)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11" t="s">
        <v>82</v>
      </c>
      <c r="AT301" s="212" t="s">
        <v>71</v>
      </c>
      <c r="AU301" s="212" t="s">
        <v>80</v>
      </c>
      <c r="AY301" s="211" t="s">
        <v>140</v>
      </c>
      <c r="BK301" s="213">
        <f>SUM(BK302:BK310)</f>
        <v>0</v>
      </c>
    </row>
    <row r="302" s="2" customFormat="1" ht="16.5" customHeight="1">
      <c r="A302" s="35"/>
      <c r="B302" s="36"/>
      <c r="C302" s="214" t="s">
        <v>431</v>
      </c>
      <c r="D302" s="214" t="s">
        <v>141</v>
      </c>
      <c r="E302" s="215" t="s">
        <v>704</v>
      </c>
      <c r="F302" s="216" t="s">
        <v>705</v>
      </c>
      <c r="G302" s="217" t="s">
        <v>208</v>
      </c>
      <c r="H302" s="218">
        <v>120.78</v>
      </c>
      <c r="I302" s="219"/>
      <c r="J302" s="220">
        <f>ROUND(I302*H302,2)</f>
        <v>0</v>
      </c>
      <c r="K302" s="221"/>
      <c r="L302" s="41"/>
      <c r="M302" s="222" t="s">
        <v>1</v>
      </c>
      <c r="N302" s="223" t="s">
        <v>37</v>
      </c>
      <c r="O302" s="88"/>
      <c r="P302" s="224">
        <f>O302*H302</f>
        <v>0</v>
      </c>
      <c r="Q302" s="224">
        <v>0</v>
      </c>
      <c r="R302" s="224">
        <f>Q302*H302</f>
        <v>0</v>
      </c>
      <c r="S302" s="224">
        <v>0</v>
      </c>
      <c r="T302" s="225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26" t="s">
        <v>204</v>
      </c>
      <c r="AT302" s="226" t="s">
        <v>141</v>
      </c>
      <c r="AU302" s="226" t="s">
        <v>82</v>
      </c>
      <c r="AY302" s="14" t="s">
        <v>140</v>
      </c>
      <c r="BE302" s="227">
        <f>IF(N302="základní",J302,0)</f>
        <v>0</v>
      </c>
      <c r="BF302" s="227">
        <f>IF(N302="snížená",J302,0)</f>
        <v>0</v>
      </c>
      <c r="BG302" s="227">
        <f>IF(N302="zákl. přenesená",J302,0)</f>
        <v>0</v>
      </c>
      <c r="BH302" s="227">
        <f>IF(N302="sníž. přenesená",J302,0)</f>
        <v>0</v>
      </c>
      <c r="BI302" s="227">
        <f>IF(N302="nulová",J302,0)</f>
        <v>0</v>
      </c>
      <c r="BJ302" s="14" t="s">
        <v>80</v>
      </c>
      <c r="BK302" s="227">
        <f>ROUND(I302*H302,2)</f>
        <v>0</v>
      </c>
      <c r="BL302" s="14" t="s">
        <v>204</v>
      </c>
      <c r="BM302" s="226" t="s">
        <v>706</v>
      </c>
    </row>
    <row r="303" s="2" customFormat="1" ht="16.5" customHeight="1">
      <c r="A303" s="35"/>
      <c r="B303" s="36"/>
      <c r="C303" s="214" t="s">
        <v>707</v>
      </c>
      <c r="D303" s="214" t="s">
        <v>141</v>
      </c>
      <c r="E303" s="215" t="s">
        <v>708</v>
      </c>
      <c r="F303" s="216" t="s">
        <v>709</v>
      </c>
      <c r="G303" s="217" t="s">
        <v>208</v>
      </c>
      <c r="H303" s="218">
        <v>120.78</v>
      </c>
      <c r="I303" s="219"/>
      <c r="J303" s="220">
        <f>ROUND(I303*H303,2)</f>
        <v>0</v>
      </c>
      <c r="K303" s="221"/>
      <c r="L303" s="41"/>
      <c r="M303" s="222" t="s">
        <v>1</v>
      </c>
      <c r="N303" s="223" t="s">
        <v>37</v>
      </c>
      <c r="O303" s="88"/>
      <c r="P303" s="224">
        <f>O303*H303</f>
        <v>0</v>
      </c>
      <c r="Q303" s="224">
        <v>0</v>
      </c>
      <c r="R303" s="224">
        <f>Q303*H303</f>
        <v>0</v>
      </c>
      <c r="S303" s="224">
        <v>0</v>
      </c>
      <c r="T303" s="225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26" t="s">
        <v>204</v>
      </c>
      <c r="AT303" s="226" t="s">
        <v>141</v>
      </c>
      <c r="AU303" s="226" t="s">
        <v>82</v>
      </c>
      <c r="AY303" s="14" t="s">
        <v>140</v>
      </c>
      <c r="BE303" s="227">
        <f>IF(N303="základní",J303,0)</f>
        <v>0</v>
      </c>
      <c r="BF303" s="227">
        <f>IF(N303="snížená",J303,0)</f>
        <v>0</v>
      </c>
      <c r="BG303" s="227">
        <f>IF(N303="zákl. přenesená",J303,0)</f>
        <v>0</v>
      </c>
      <c r="BH303" s="227">
        <f>IF(N303="sníž. přenesená",J303,0)</f>
        <v>0</v>
      </c>
      <c r="BI303" s="227">
        <f>IF(N303="nulová",J303,0)</f>
        <v>0</v>
      </c>
      <c r="BJ303" s="14" t="s">
        <v>80</v>
      </c>
      <c r="BK303" s="227">
        <f>ROUND(I303*H303,2)</f>
        <v>0</v>
      </c>
      <c r="BL303" s="14" t="s">
        <v>204</v>
      </c>
      <c r="BM303" s="226" t="s">
        <v>710</v>
      </c>
    </row>
    <row r="304" s="2" customFormat="1" ht="37.8" customHeight="1">
      <c r="A304" s="35"/>
      <c r="B304" s="36"/>
      <c r="C304" s="214" t="s">
        <v>434</v>
      </c>
      <c r="D304" s="214" t="s">
        <v>141</v>
      </c>
      <c r="E304" s="215" t="s">
        <v>711</v>
      </c>
      <c r="F304" s="216" t="s">
        <v>712</v>
      </c>
      <c r="G304" s="217" t="s">
        <v>208</v>
      </c>
      <c r="H304" s="218">
        <v>120.78</v>
      </c>
      <c r="I304" s="219"/>
      <c r="J304" s="220">
        <f>ROUND(I304*H304,2)</f>
        <v>0</v>
      </c>
      <c r="K304" s="221"/>
      <c r="L304" s="41"/>
      <c r="M304" s="222" t="s">
        <v>1</v>
      </c>
      <c r="N304" s="223" t="s">
        <v>37</v>
      </c>
      <c r="O304" s="88"/>
      <c r="P304" s="224">
        <f>O304*H304</f>
        <v>0</v>
      </c>
      <c r="Q304" s="224">
        <v>0</v>
      </c>
      <c r="R304" s="224">
        <f>Q304*H304</f>
        <v>0</v>
      </c>
      <c r="S304" s="224">
        <v>0</v>
      </c>
      <c r="T304" s="225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26" t="s">
        <v>204</v>
      </c>
      <c r="AT304" s="226" t="s">
        <v>141</v>
      </c>
      <c r="AU304" s="226" t="s">
        <v>82</v>
      </c>
      <c r="AY304" s="14" t="s">
        <v>140</v>
      </c>
      <c r="BE304" s="227">
        <f>IF(N304="základní",J304,0)</f>
        <v>0</v>
      </c>
      <c r="BF304" s="227">
        <f>IF(N304="snížená",J304,0)</f>
        <v>0</v>
      </c>
      <c r="BG304" s="227">
        <f>IF(N304="zákl. přenesená",J304,0)</f>
        <v>0</v>
      </c>
      <c r="BH304" s="227">
        <f>IF(N304="sníž. přenesená",J304,0)</f>
        <v>0</v>
      </c>
      <c r="BI304" s="227">
        <f>IF(N304="nulová",J304,0)</f>
        <v>0</v>
      </c>
      <c r="BJ304" s="14" t="s">
        <v>80</v>
      </c>
      <c r="BK304" s="227">
        <f>ROUND(I304*H304,2)</f>
        <v>0</v>
      </c>
      <c r="BL304" s="14" t="s">
        <v>204</v>
      </c>
      <c r="BM304" s="226" t="s">
        <v>713</v>
      </c>
    </row>
    <row r="305" s="2" customFormat="1" ht="24.15" customHeight="1">
      <c r="A305" s="35"/>
      <c r="B305" s="36"/>
      <c r="C305" s="235" t="s">
        <v>714</v>
      </c>
      <c r="D305" s="235" t="s">
        <v>201</v>
      </c>
      <c r="E305" s="236" t="s">
        <v>715</v>
      </c>
      <c r="F305" s="237" t="s">
        <v>716</v>
      </c>
      <c r="G305" s="238" t="s">
        <v>208</v>
      </c>
      <c r="H305" s="239">
        <v>138.89699999999999</v>
      </c>
      <c r="I305" s="240"/>
      <c r="J305" s="241">
        <f>ROUND(I305*H305,2)</f>
        <v>0</v>
      </c>
      <c r="K305" s="242"/>
      <c r="L305" s="243"/>
      <c r="M305" s="244" t="s">
        <v>1</v>
      </c>
      <c r="N305" s="245" t="s">
        <v>37</v>
      </c>
      <c r="O305" s="88"/>
      <c r="P305" s="224">
        <f>O305*H305</f>
        <v>0</v>
      </c>
      <c r="Q305" s="224">
        <v>0</v>
      </c>
      <c r="R305" s="224">
        <f>Q305*H305</f>
        <v>0</v>
      </c>
      <c r="S305" s="224">
        <v>0</v>
      </c>
      <c r="T305" s="225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26" t="s">
        <v>233</v>
      </c>
      <c r="AT305" s="226" t="s">
        <v>201</v>
      </c>
      <c r="AU305" s="226" t="s">
        <v>82</v>
      </c>
      <c r="AY305" s="14" t="s">
        <v>140</v>
      </c>
      <c r="BE305" s="227">
        <f>IF(N305="základní",J305,0)</f>
        <v>0</v>
      </c>
      <c r="BF305" s="227">
        <f>IF(N305="snížená",J305,0)</f>
        <v>0</v>
      </c>
      <c r="BG305" s="227">
        <f>IF(N305="zákl. přenesená",J305,0)</f>
        <v>0</v>
      </c>
      <c r="BH305" s="227">
        <f>IF(N305="sníž. přenesená",J305,0)</f>
        <v>0</v>
      </c>
      <c r="BI305" s="227">
        <f>IF(N305="nulová",J305,0)</f>
        <v>0</v>
      </c>
      <c r="BJ305" s="14" t="s">
        <v>80</v>
      </c>
      <c r="BK305" s="227">
        <f>ROUND(I305*H305,2)</f>
        <v>0</v>
      </c>
      <c r="BL305" s="14" t="s">
        <v>204</v>
      </c>
      <c r="BM305" s="226" t="s">
        <v>717</v>
      </c>
    </row>
    <row r="306" s="2" customFormat="1" ht="24.15" customHeight="1">
      <c r="A306" s="35"/>
      <c r="B306" s="36"/>
      <c r="C306" s="214" t="s">
        <v>438</v>
      </c>
      <c r="D306" s="214" t="s">
        <v>141</v>
      </c>
      <c r="E306" s="215" t="s">
        <v>718</v>
      </c>
      <c r="F306" s="216" t="s">
        <v>719</v>
      </c>
      <c r="G306" s="217" t="s">
        <v>240</v>
      </c>
      <c r="H306" s="218">
        <v>76.390000000000001</v>
      </c>
      <c r="I306" s="219"/>
      <c r="J306" s="220">
        <f>ROUND(I306*H306,2)</f>
        <v>0</v>
      </c>
      <c r="K306" s="221"/>
      <c r="L306" s="41"/>
      <c r="M306" s="222" t="s">
        <v>1</v>
      </c>
      <c r="N306" s="223" t="s">
        <v>37</v>
      </c>
      <c r="O306" s="88"/>
      <c r="P306" s="224">
        <f>O306*H306</f>
        <v>0</v>
      </c>
      <c r="Q306" s="224">
        <v>0</v>
      </c>
      <c r="R306" s="224">
        <f>Q306*H306</f>
        <v>0</v>
      </c>
      <c r="S306" s="224">
        <v>0</v>
      </c>
      <c r="T306" s="225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26" t="s">
        <v>204</v>
      </c>
      <c r="AT306" s="226" t="s">
        <v>141</v>
      </c>
      <c r="AU306" s="226" t="s">
        <v>82</v>
      </c>
      <c r="AY306" s="14" t="s">
        <v>140</v>
      </c>
      <c r="BE306" s="227">
        <f>IF(N306="základní",J306,0)</f>
        <v>0</v>
      </c>
      <c r="BF306" s="227">
        <f>IF(N306="snížená",J306,0)</f>
        <v>0</v>
      </c>
      <c r="BG306" s="227">
        <f>IF(N306="zákl. přenesená",J306,0)</f>
        <v>0</v>
      </c>
      <c r="BH306" s="227">
        <f>IF(N306="sníž. přenesená",J306,0)</f>
        <v>0</v>
      </c>
      <c r="BI306" s="227">
        <f>IF(N306="nulová",J306,0)</f>
        <v>0</v>
      </c>
      <c r="BJ306" s="14" t="s">
        <v>80</v>
      </c>
      <c r="BK306" s="227">
        <f>ROUND(I306*H306,2)</f>
        <v>0</v>
      </c>
      <c r="BL306" s="14" t="s">
        <v>204</v>
      </c>
      <c r="BM306" s="226" t="s">
        <v>720</v>
      </c>
    </row>
    <row r="307" s="2" customFormat="1" ht="16.5" customHeight="1">
      <c r="A307" s="35"/>
      <c r="B307" s="36"/>
      <c r="C307" s="235" t="s">
        <v>721</v>
      </c>
      <c r="D307" s="235" t="s">
        <v>201</v>
      </c>
      <c r="E307" s="236" t="s">
        <v>722</v>
      </c>
      <c r="F307" s="237" t="s">
        <v>723</v>
      </c>
      <c r="G307" s="238" t="s">
        <v>240</v>
      </c>
      <c r="H307" s="239">
        <v>80.209999999999994</v>
      </c>
      <c r="I307" s="240"/>
      <c r="J307" s="241">
        <f>ROUND(I307*H307,2)</f>
        <v>0</v>
      </c>
      <c r="K307" s="242"/>
      <c r="L307" s="243"/>
      <c r="M307" s="244" t="s">
        <v>1</v>
      </c>
      <c r="N307" s="245" t="s">
        <v>37</v>
      </c>
      <c r="O307" s="88"/>
      <c r="P307" s="224">
        <f>O307*H307</f>
        <v>0</v>
      </c>
      <c r="Q307" s="224">
        <v>0</v>
      </c>
      <c r="R307" s="224">
        <f>Q307*H307</f>
        <v>0</v>
      </c>
      <c r="S307" s="224">
        <v>0</v>
      </c>
      <c r="T307" s="225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26" t="s">
        <v>233</v>
      </c>
      <c r="AT307" s="226" t="s">
        <v>201</v>
      </c>
      <c r="AU307" s="226" t="s">
        <v>82</v>
      </c>
      <c r="AY307" s="14" t="s">
        <v>140</v>
      </c>
      <c r="BE307" s="227">
        <f>IF(N307="základní",J307,0)</f>
        <v>0</v>
      </c>
      <c r="BF307" s="227">
        <f>IF(N307="snížená",J307,0)</f>
        <v>0</v>
      </c>
      <c r="BG307" s="227">
        <f>IF(N307="zákl. přenesená",J307,0)</f>
        <v>0</v>
      </c>
      <c r="BH307" s="227">
        <f>IF(N307="sníž. přenesená",J307,0)</f>
        <v>0</v>
      </c>
      <c r="BI307" s="227">
        <f>IF(N307="nulová",J307,0)</f>
        <v>0</v>
      </c>
      <c r="BJ307" s="14" t="s">
        <v>80</v>
      </c>
      <c r="BK307" s="227">
        <f>ROUND(I307*H307,2)</f>
        <v>0</v>
      </c>
      <c r="BL307" s="14" t="s">
        <v>204</v>
      </c>
      <c r="BM307" s="226" t="s">
        <v>724</v>
      </c>
    </row>
    <row r="308" s="2" customFormat="1" ht="16.5" customHeight="1">
      <c r="A308" s="35"/>
      <c r="B308" s="36"/>
      <c r="C308" s="214" t="s">
        <v>441</v>
      </c>
      <c r="D308" s="214" t="s">
        <v>141</v>
      </c>
      <c r="E308" s="215" t="s">
        <v>725</v>
      </c>
      <c r="F308" s="216" t="s">
        <v>726</v>
      </c>
      <c r="G308" s="217" t="s">
        <v>240</v>
      </c>
      <c r="H308" s="218">
        <v>130.38999999999999</v>
      </c>
      <c r="I308" s="219"/>
      <c r="J308" s="220">
        <f>ROUND(I308*H308,2)</f>
        <v>0</v>
      </c>
      <c r="K308" s="221"/>
      <c r="L308" s="41"/>
      <c r="M308" s="222" t="s">
        <v>1</v>
      </c>
      <c r="N308" s="223" t="s">
        <v>37</v>
      </c>
      <c r="O308" s="88"/>
      <c r="P308" s="224">
        <f>O308*H308</f>
        <v>0</v>
      </c>
      <c r="Q308" s="224">
        <v>0</v>
      </c>
      <c r="R308" s="224">
        <f>Q308*H308</f>
        <v>0</v>
      </c>
      <c r="S308" s="224">
        <v>0</v>
      </c>
      <c r="T308" s="225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26" t="s">
        <v>204</v>
      </c>
      <c r="AT308" s="226" t="s">
        <v>141</v>
      </c>
      <c r="AU308" s="226" t="s">
        <v>82</v>
      </c>
      <c r="AY308" s="14" t="s">
        <v>140</v>
      </c>
      <c r="BE308" s="227">
        <f>IF(N308="základní",J308,0)</f>
        <v>0</v>
      </c>
      <c r="BF308" s="227">
        <f>IF(N308="snížená",J308,0)</f>
        <v>0</v>
      </c>
      <c r="BG308" s="227">
        <f>IF(N308="zákl. přenesená",J308,0)</f>
        <v>0</v>
      </c>
      <c r="BH308" s="227">
        <f>IF(N308="sníž. přenesená",J308,0)</f>
        <v>0</v>
      </c>
      <c r="BI308" s="227">
        <f>IF(N308="nulová",J308,0)</f>
        <v>0</v>
      </c>
      <c r="BJ308" s="14" t="s">
        <v>80</v>
      </c>
      <c r="BK308" s="227">
        <f>ROUND(I308*H308,2)</f>
        <v>0</v>
      </c>
      <c r="BL308" s="14" t="s">
        <v>204</v>
      </c>
      <c r="BM308" s="226" t="s">
        <v>727</v>
      </c>
    </row>
    <row r="309" s="2" customFormat="1" ht="24.15" customHeight="1">
      <c r="A309" s="35"/>
      <c r="B309" s="36"/>
      <c r="C309" s="214" t="s">
        <v>728</v>
      </c>
      <c r="D309" s="214" t="s">
        <v>141</v>
      </c>
      <c r="E309" s="215" t="s">
        <v>729</v>
      </c>
      <c r="F309" s="216" t="s">
        <v>730</v>
      </c>
      <c r="G309" s="217" t="s">
        <v>208</v>
      </c>
      <c r="H309" s="218">
        <v>120.78</v>
      </c>
      <c r="I309" s="219"/>
      <c r="J309" s="220">
        <f>ROUND(I309*H309,2)</f>
        <v>0</v>
      </c>
      <c r="K309" s="221"/>
      <c r="L309" s="41"/>
      <c r="M309" s="222" t="s">
        <v>1</v>
      </c>
      <c r="N309" s="223" t="s">
        <v>37</v>
      </c>
      <c r="O309" s="88"/>
      <c r="P309" s="224">
        <f>O309*H309</f>
        <v>0</v>
      </c>
      <c r="Q309" s="224">
        <v>0</v>
      </c>
      <c r="R309" s="224">
        <f>Q309*H309</f>
        <v>0</v>
      </c>
      <c r="S309" s="224">
        <v>0</v>
      </c>
      <c r="T309" s="225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26" t="s">
        <v>204</v>
      </c>
      <c r="AT309" s="226" t="s">
        <v>141</v>
      </c>
      <c r="AU309" s="226" t="s">
        <v>82</v>
      </c>
      <c r="AY309" s="14" t="s">
        <v>140</v>
      </c>
      <c r="BE309" s="227">
        <f>IF(N309="základní",J309,0)</f>
        <v>0</v>
      </c>
      <c r="BF309" s="227">
        <f>IF(N309="snížená",J309,0)</f>
        <v>0</v>
      </c>
      <c r="BG309" s="227">
        <f>IF(N309="zákl. přenesená",J309,0)</f>
        <v>0</v>
      </c>
      <c r="BH309" s="227">
        <f>IF(N309="sníž. přenesená",J309,0)</f>
        <v>0</v>
      </c>
      <c r="BI309" s="227">
        <f>IF(N309="nulová",J309,0)</f>
        <v>0</v>
      </c>
      <c r="BJ309" s="14" t="s">
        <v>80</v>
      </c>
      <c r="BK309" s="227">
        <f>ROUND(I309*H309,2)</f>
        <v>0</v>
      </c>
      <c r="BL309" s="14" t="s">
        <v>204</v>
      </c>
      <c r="BM309" s="226" t="s">
        <v>731</v>
      </c>
    </row>
    <row r="310" s="2" customFormat="1" ht="24.15" customHeight="1">
      <c r="A310" s="35"/>
      <c r="B310" s="36"/>
      <c r="C310" s="214" t="s">
        <v>445</v>
      </c>
      <c r="D310" s="214" t="s">
        <v>141</v>
      </c>
      <c r="E310" s="215" t="s">
        <v>732</v>
      </c>
      <c r="F310" s="216" t="s">
        <v>733</v>
      </c>
      <c r="G310" s="217" t="s">
        <v>505</v>
      </c>
      <c r="H310" s="246"/>
      <c r="I310" s="219"/>
      <c r="J310" s="220">
        <f>ROUND(I310*H310,2)</f>
        <v>0</v>
      </c>
      <c r="K310" s="221"/>
      <c r="L310" s="41"/>
      <c r="M310" s="222" t="s">
        <v>1</v>
      </c>
      <c r="N310" s="223" t="s">
        <v>37</v>
      </c>
      <c r="O310" s="88"/>
      <c r="P310" s="224">
        <f>O310*H310</f>
        <v>0</v>
      </c>
      <c r="Q310" s="224">
        <v>0</v>
      </c>
      <c r="R310" s="224">
        <f>Q310*H310</f>
        <v>0</v>
      </c>
      <c r="S310" s="224">
        <v>0</v>
      </c>
      <c r="T310" s="225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26" t="s">
        <v>204</v>
      </c>
      <c r="AT310" s="226" t="s">
        <v>141</v>
      </c>
      <c r="AU310" s="226" t="s">
        <v>82</v>
      </c>
      <c r="AY310" s="14" t="s">
        <v>140</v>
      </c>
      <c r="BE310" s="227">
        <f>IF(N310="základní",J310,0)</f>
        <v>0</v>
      </c>
      <c r="BF310" s="227">
        <f>IF(N310="snížená",J310,0)</f>
        <v>0</v>
      </c>
      <c r="BG310" s="227">
        <f>IF(N310="zákl. přenesená",J310,0)</f>
        <v>0</v>
      </c>
      <c r="BH310" s="227">
        <f>IF(N310="sníž. přenesená",J310,0)</f>
        <v>0</v>
      </c>
      <c r="BI310" s="227">
        <f>IF(N310="nulová",J310,0)</f>
        <v>0</v>
      </c>
      <c r="BJ310" s="14" t="s">
        <v>80</v>
      </c>
      <c r="BK310" s="227">
        <f>ROUND(I310*H310,2)</f>
        <v>0</v>
      </c>
      <c r="BL310" s="14" t="s">
        <v>204</v>
      </c>
      <c r="BM310" s="226" t="s">
        <v>734</v>
      </c>
    </row>
    <row r="311" s="12" customFormat="1" ht="22.8" customHeight="1">
      <c r="A311" s="12"/>
      <c r="B311" s="200"/>
      <c r="C311" s="201"/>
      <c r="D311" s="202" t="s">
        <v>71</v>
      </c>
      <c r="E311" s="228" t="s">
        <v>735</v>
      </c>
      <c r="F311" s="228" t="s">
        <v>736</v>
      </c>
      <c r="G311" s="201"/>
      <c r="H311" s="201"/>
      <c r="I311" s="204"/>
      <c r="J311" s="229">
        <f>BK311</f>
        <v>0</v>
      </c>
      <c r="K311" s="201"/>
      <c r="L311" s="206"/>
      <c r="M311" s="207"/>
      <c r="N311" s="208"/>
      <c r="O311" s="208"/>
      <c r="P311" s="209">
        <f>SUM(P312:P318)</f>
        <v>0</v>
      </c>
      <c r="Q311" s="208"/>
      <c r="R311" s="209">
        <f>SUM(R312:R318)</f>
        <v>0</v>
      </c>
      <c r="S311" s="208"/>
      <c r="T311" s="210">
        <f>SUM(T312:T318)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11" t="s">
        <v>82</v>
      </c>
      <c r="AT311" s="212" t="s">
        <v>71</v>
      </c>
      <c r="AU311" s="212" t="s">
        <v>80</v>
      </c>
      <c r="AY311" s="211" t="s">
        <v>140</v>
      </c>
      <c r="BK311" s="213">
        <f>SUM(BK312:BK318)</f>
        <v>0</v>
      </c>
    </row>
    <row r="312" s="2" customFormat="1" ht="16.5" customHeight="1">
      <c r="A312" s="35"/>
      <c r="B312" s="36"/>
      <c r="C312" s="214" t="s">
        <v>737</v>
      </c>
      <c r="D312" s="214" t="s">
        <v>141</v>
      </c>
      <c r="E312" s="215" t="s">
        <v>738</v>
      </c>
      <c r="F312" s="216" t="s">
        <v>739</v>
      </c>
      <c r="G312" s="217" t="s">
        <v>208</v>
      </c>
      <c r="H312" s="218">
        <v>48.719999999999999</v>
      </c>
      <c r="I312" s="219"/>
      <c r="J312" s="220">
        <f>ROUND(I312*H312,2)</f>
        <v>0</v>
      </c>
      <c r="K312" s="221"/>
      <c r="L312" s="41"/>
      <c r="M312" s="222" t="s">
        <v>1</v>
      </c>
      <c r="N312" s="223" t="s">
        <v>37</v>
      </c>
      <c r="O312" s="88"/>
      <c r="P312" s="224">
        <f>O312*H312</f>
        <v>0</v>
      </c>
      <c r="Q312" s="224">
        <v>0</v>
      </c>
      <c r="R312" s="224">
        <f>Q312*H312</f>
        <v>0</v>
      </c>
      <c r="S312" s="224">
        <v>0</v>
      </c>
      <c r="T312" s="225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26" t="s">
        <v>204</v>
      </c>
      <c r="AT312" s="226" t="s">
        <v>141</v>
      </c>
      <c r="AU312" s="226" t="s">
        <v>82</v>
      </c>
      <c r="AY312" s="14" t="s">
        <v>140</v>
      </c>
      <c r="BE312" s="227">
        <f>IF(N312="základní",J312,0)</f>
        <v>0</v>
      </c>
      <c r="BF312" s="227">
        <f>IF(N312="snížená",J312,0)</f>
        <v>0</v>
      </c>
      <c r="BG312" s="227">
        <f>IF(N312="zákl. přenesená",J312,0)</f>
        <v>0</v>
      </c>
      <c r="BH312" s="227">
        <f>IF(N312="sníž. přenesená",J312,0)</f>
        <v>0</v>
      </c>
      <c r="BI312" s="227">
        <f>IF(N312="nulová",J312,0)</f>
        <v>0</v>
      </c>
      <c r="BJ312" s="14" t="s">
        <v>80</v>
      </c>
      <c r="BK312" s="227">
        <f>ROUND(I312*H312,2)</f>
        <v>0</v>
      </c>
      <c r="BL312" s="14" t="s">
        <v>204</v>
      </c>
      <c r="BM312" s="226" t="s">
        <v>740</v>
      </c>
    </row>
    <row r="313" s="2" customFormat="1" ht="24.15" customHeight="1">
      <c r="A313" s="35"/>
      <c r="B313" s="36"/>
      <c r="C313" s="214" t="s">
        <v>450</v>
      </c>
      <c r="D313" s="214" t="s">
        <v>141</v>
      </c>
      <c r="E313" s="215" t="s">
        <v>741</v>
      </c>
      <c r="F313" s="216" t="s">
        <v>742</v>
      </c>
      <c r="G313" s="217" t="s">
        <v>208</v>
      </c>
      <c r="H313" s="218">
        <v>48.719999999999999</v>
      </c>
      <c r="I313" s="219"/>
      <c r="J313" s="220">
        <f>ROUND(I313*H313,2)</f>
        <v>0</v>
      </c>
      <c r="K313" s="221"/>
      <c r="L313" s="41"/>
      <c r="M313" s="222" t="s">
        <v>1</v>
      </c>
      <c r="N313" s="223" t="s">
        <v>37</v>
      </c>
      <c r="O313" s="88"/>
      <c r="P313" s="224">
        <f>O313*H313</f>
        <v>0</v>
      </c>
      <c r="Q313" s="224">
        <v>0</v>
      </c>
      <c r="R313" s="224">
        <f>Q313*H313</f>
        <v>0</v>
      </c>
      <c r="S313" s="224">
        <v>0</v>
      </c>
      <c r="T313" s="225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26" t="s">
        <v>204</v>
      </c>
      <c r="AT313" s="226" t="s">
        <v>141</v>
      </c>
      <c r="AU313" s="226" t="s">
        <v>82</v>
      </c>
      <c r="AY313" s="14" t="s">
        <v>140</v>
      </c>
      <c r="BE313" s="227">
        <f>IF(N313="základní",J313,0)</f>
        <v>0</v>
      </c>
      <c r="BF313" s="227">
        <f>IF(N313="snížená",J313,0)</f>
        <v>0</v>
      </c>
      <c r="BG313" s="227">
        <f>IF(N313="zákl. přenesená",J313,0)</f>
        <v>0</v>
      </c>
      <c r="BH313" s="227">
        <f>IF(N313="sníž. přenesená",J313,0)</f>
        <v>0</v>
      </c>
      <c r="BI313" s="227">
        <f>IF(N313="nulová",J313,0)</f>
        <v>0</v>
      </c>
      <c r="BJ313" s="14" t="s">
        <v>80</v>
      </c>
      <c r="BK313" s="227">
        <f>ROUND(I313*H313,2)</f>
        <v>0</v>
      </c>
      <c r="BL313" s="14" t="s">
        <v>204</v>
      </c>
      <c r="BM313" s="226" t="s">
        <v>743</v>
      </c>
    </row>
    <row r="314" s="2" customFormat="1" ht="24.15" customHeight="1">
      <c r="A314" s="35"/>
      <c r="B314" s="36"/>
      <c r="C314" s="214" t="s">
        <v>744</v>
      </c>
      <c r="D314" s="214" t="s">
        <v>141</v>
      </c>
      <c r="E314" s="215" t="s">
        <v>745</v>
      </c>
      <c r="F314" s="216" t="s">
        <v>746</v>
      </c>
      <c r="G314" s="217" t="s">
        <v>208</v>
      </c>
      <c r="H314" s="218">
        <v>48.719999999999999</v>
      </c>
      <c r="I314" s="219"/>
      <c r="J314" s="220">
        <f>ROUND(I314*H314,2)</f>
        <v>0</v>
      </c>
      <c r="K314" s="221"/>
      <c r="L314" s="41"/>
      <c r="M314" s="222" t="s">
        <v>1</v>
      </c>
      <c r="N314" s="223" t="s">
        <v>37</v>
      </c>
      <c r="O314" s="88"/>
      <c r="P314" s="224">
        <f>O314*H314</f>
        <v>0</v>
      </c>
      <c r="Q314" s="224">
        <v>0</v>
      </c>
      <c r="R314" s="224">
        <f>Q314*H314</f>
        <v>0</v>
      </c>
      <c r="S314" s="224">
        <v>0</v>
      </c>
      <c r="T314" s="225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26" t="s">
        <v>204</v>
      </c>
      <c r="AT314" s="226" t="s">
        <v>141</v>
      </c>
      <c r="AU314" s="226" t="s">
        <v>82</v>
      </c>
      <c r="AY314" s="14" t="s">
        <v>140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14" t="s">
        <v>80</v>
      </c>
      <c r="BK314" s="227">
        <f>ROUND(I314*H314,2)</f>
        <v>0</v>
      </c>
      <c r="BL314" s="14" t="s">
        <v>204</v>
      </c>
      <c r="BM314" s="226" t="s">
        <v>747</v>
      </c>
    </row>
    <row r="315" s="2" customFormat="1" ht="24.15" customHeight="1">
      <c r="A315" s="35"/>
      <c r="B315" s="36"/>
      <c r="C315" s="214" t="s">
        <v>454</v>
      </c>
      <c r="D315" s="214" t="s">
        <v>141</v>
      </c>
      <c r="E315" s="215" t="s">
        <v>748</v>
      </c>
      <c r="F315" s="216" t="s">
        <v>749</v>
      </c>
      <c r="G315" s="217" t="s">
        <v>208</v>
      </c>
      <c r="H315" s="218">
        <v>48.719999999999999</v>
      </c>
      <c r="I315" s="219"/>
      <c r="J315" s="220">
        <f>ROUND(I315*H315,2)</f>
        <v>0</v>
      </c>
      <c r="K315" s="221"/>
      <c r="L315" s="41"/>
      <c r="M315" s="222" t="s">
        <v>1</v>
      </c>
      <c r="N315" s="223" t="s">
        <v>37</v>
      </c>
      <c r="O315" s="88"/>
      <c r="P315" s="224">
        <f>O315*H315</f>
        <v>0</v>
      </c>
      <c r="Q315" s="224">
        <v>0</v>
      </c>
      <c r="R315" s="224">
        <f>Q315*H315</f>
        <v>0</v>
      </c>
      <c r="S315" s="224">
        <v>0</v>
      </c>
      <c r="T315" s="225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26" t="s">
        <v>204</v>
      </c>
      <c r="AT315" s="226" t="s">
        <v>141</v>
      </c>
      <c r="AU315" s="226" t="s">
        <v>82</v>
      </c>
      <c r="AY315" s="14" t="s">
        <v>140</v>
      </c>
      <c r="BE315" s="227">
        <f>IF(N315="základní",J315,0)</f>
        <v>0</v>
      </c>
      <c r="BF315" s="227">
        <f>IF(N315="snížená",J315,0)</f>
        <v>0</v>
      </c>
      <c r="BG315" s="227">
        <f>IF(N315="zákl. přenesená",J315,0)</f>
        <v>0</v>
      </c>
      <c r="BH315" s="227">
        <f>IF(N315="sníž. přenesená",J315,0)</f>
        <v>0</v>
      </c>
      <c r="BI315" s="227">
        <f>IF(N315="nulová",J315,0)</f>
        <v>0</v>
      </c>
      <c r="BJ315" s="14" t="s">
        <v>80</v>
      </c>
      <c r="BK315" s="227">
        <f>ROUND(I315*H315,2)</f>
        <v>0</v>
      </c>
      <c r="BL315" s="14" t="s">
        <v>204</v>
      </c>
      <c r="BM315" s="226" t="s">
        <v>750</v>
      </c>
    </row>
    <row r="316" s="2" customFormat="1" ht="16.5" customHeight="1">
      <c r="A316" s="35"/>
      <c r="B316" s="36"/>
      <c r="C316" s="214" t="s">
        <v>751</v>
      </c>
      <c r="D316" s="214" t="s">
        <v>141</v>
      </c>
      <c r="E316" s="215" t="s">
        <v>752</v>
      </c>
      <c r="F316" s="216" t="s">
        <v>753</v>
      </c>
      <c r="G316" s="217" t="s">
        <v>208</v>
      </c>
      <c r="H316" s="218">
        <v>157.089</v>
      </c>
      <c r="I316" s="219"/>
      <c r="J316" s="220">
        <f>ROUND(I316*H316,2)</f>
        <v>0</v>
      </c>
      <c r="K316" s="221"/>
      <c r="L316" s="41"/>
      <c r="M316" s="222" t="s">
        <v>1</v>
      </c>
      <c r="N316" s="223" t="s">
        <v>37</v>
      </c>
      <c r="O316" s="88"/>
      <c r="P316" s="224">
        <f>O316*H316</f>
        <v>0</v>
      </c>
      <c r="Q316" s="224">
        <v>0</v>
      </c>
      <c r="R316" s="224">
        <f>Q316*H316</f>
        <v>0</v>
      </c>
      <c r="S316" s="224">
        <v>0</v>
      </c>
      <c r="T316" s="225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26" t="s">
        <v>204</v>
      </c>
      <c r="AT316" s="226" t="s">
        <v>141</v>
      </c>
      <c r="AU316" s="226" t="s">
        <v>82</v>
      </c>
      <c r="AY316" s="14" t="s">
        <v>140</v>
      </c>
      <c r="BE316" s="227">
        <f>IF(N316="základní",J316,0)</f>
        <v>0</v>
      </c>
      <c r="BF316" s="227">
        <f>IF(N316="snížená",J316,0)</f>
        <v>0</v>
      </c>
      <c r="BG316" s="227">
        <f>IF(N316="zákl. přenesená",J316,0)</f>
        <v>0</v>
      </c>
      <c r="BH316" s="227">
        <f>IF(N316="sníž. přenesená",J316,0)</f>
        <v>0</v>
      </c>
      <c r="BI316" s="227">
        <f>IF(N316="nulová",J316,0)</f>
        <v>0</v>
      </c>
      <c r="BJ316" s="14" t="s">
        <v>80</v>
      </c>
      <c r="BK316" s="227">
        <f>ROUND(I316*H316,2)</f>
        <v>0</v>
      </c>
      <c r="BL316" s="14" t="s">
        <v>204</v>
      </c>
      <c r="BM316" s="226" t="s">
        <v>754</v>
      </c>
    </row>
    <row r="317" s="2" customFormat="1" ht="24.15" customHeight="1">
      <c r="A317" s="35"/>
      <c r="B317" s="36"/>
      <c r="C317" s="214" t="s">
        <v>457</v>
      </c>
      <c r="D317" s="214" t="s">
        <v>141</v>
      </c>
      <c r="E317" s="215" t="s">
        <v>755</v>
      </c>
      <c r="F317" s="216" t="s">
        <v>756</v>
      </c>
      <c r="G317" s="217" t="s">
        <v>208</v>
      </c>
      <c r="H317" s="218">
        <v>157.089</v>
      </c>
      <c r="I317" s="219"/>
      <c r="J317" s="220">
        <f>ROUND(I317*H317,2)</f>
        <v>0</v>
      </c>
      <c r="K317" s="221"/>
      <c r="L317" s="41"/>
      <c r="M317" s="222" t="s">
        <v>1</v>
      </c>
      <c r="N317" s="223" t="s">
        <v>37</v>
      </c>
      <c r="O317" s="88"/>
      <c r="P317" s="224">
        <f>O317*H317</f>
        <v>0</v>
      </c>
      <c r="Q317" s="224">
        <v>0</v>
      </c>
      <c r="R317" s="224">
        <f>Q317*H317</f>
        <v>0</v>
      </c>
      <c r="S317" s="224">
        <v>0</v>
      </c>
      <c r="T317" s="225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26" t="s">
        <v>204</v>
      </c>
      <c r="AT317" s="226" t="s">
        <v>141</v>
      </c>
      <c r="AU317" s="226" t="s">
        <v>82</v>
      </c>
      <c r="AY317" s="14" t="s">
        <v>140</v>
      </c>
      <c r="BE317" s="227">
        <f>IF(N317="základní",J317,0)</f>
        <v>0</v>
      </c>
      <c r="BF317" s="227">
        <f>IF(N317="snížená",J317,0)</f>
        <v>0</v>
      </c>
      <c r="BG317" s="227">
        <f>IF(N317="zákl. přenesená",J317,0)</f>
        <v>0</v>
      </c>
      <c r="BH317" s="227">
        <f>IF(N317="sníž. přenesená",J317,0)</f>
        <v>0</v>
      </c>
      <c r="BI317" s="227">
        <f>IF(N317="nulová",J317,0)</f>
        <v>0</v>
      </c>
      <c r="BJ317" s="14" t="s">
        <v>80</v>
      </c>
      <c r="BK317" s="227">
        <f>ROUND(I317*H317,2)</f>
        <v>0</v>
      </c>
      <c r="BL317" s="14" t="s">
        <v>204</v>
      </c>
      <c r="BM317" s="226" t="s">
        <v>757</v>
      </c>
    </row>
    <row r="318" s="2" customFormat="1" ht="24.15" customHeight="1">
      <c r="A318" s="35"/>
      <c r="B318" s="36"/>
      <c r="C318" s="214" t="s">
        <v>758</v>
      </c>
      <c r="D318" s="214" t="s">
        <v>141</v>
      </c>
      <c r="E318" s="215" t="s">
        <v>759</v>
      </c>
      <c r="F318" s="216" t="s">
        <v>760</v>
      </c>
      <c r="G318" s="217" t="s">
        <v>208</v>
      </c>
      <c r="H318" s="218">
        <v>157.089</v>
      </c>
      <c r="I318" s="219"/>
      <c r="J318" s="220">
        <f>ROUND(I318*H318,2)</f>
        <v>0</v>
      </c>
      <c r="K318" s="221"/>
      <c r="L318" s="41"/>
      <c r="M318" s="222" t="s">
        <v>1</v>
      </c>
      <c r="N318" s="223" t="s">
        <v>37</v>
      </c>
      <c r="O318" s="88"/>
      <c r="P318" s="224">
        <f>O318*H318</f>
        <v>0</v>
      </c>
      <c r="Q318" s="224">
        <v>0</v>
      </c>
      <c r="R318" s="224">
        <f>Q318*H318</f>
        <v>0</v>
      </c>
      <c r="S318" s="224">
        <v>0</v>
      </c>
      <c r="T318" s="225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26" t="s">
        <v>204</v>
      </c>
      <c r="AT318" s="226" t="s">
        <v>141</v>
      </c>
      <c r="AU318" s="226" t="s">
        <v>82</v>
      </c>
      <c r="AY318" s="14" t="s">
        <v>140</v>
      </c>
      <c r="BE318" s="227">
        <f>IF(N318="základní",J318,0)</f>
        <v>0</v>
      </c>
      <c r="BF318" s="227">
        <f>IF(N318="snížená",J318,0)</f>
        <v>0</v>
      </c>
      <c r="BG318" s="227">
        <f>IF(N318="zákl. přenesená",J318,0)</f>
        <v>0</v>
      </c>
      <c r="BH318" s="227">
        <f>IF(N318="sníž. přenesená",J318,0)</f>
        <v>0</v>
      </c>
      <c r="BI318" s="227">
        <f>IF(N318="nulová",J318,0)</f>
        <v>0</v>
      </c>
      <c r="BJ318" s="14" t="s">
        <v>80</v>
      </c>
      <c r="BK318" s="227">
        <f>ROUND(I318*H318,2)</f>
        <v>0</v>
      </c>
      <c r="BL318" s="14" t="s">
        <v>204</v>
      </c>
      <c r="BM318" s="226" t="s">
        <v>761</v>
      </c>
    </row>
    <row r="319" s="12" customFormat="1" ht="22.8" customHeight="1">
      <c r="A319" s="12"/>
      <c r="B319" s="200"/>
      <c r="C319" s="201"/>
      <c r="D319" s="202" t="s">
        <v>71</v>
      </c>
      <c r="E319" s="228" t="s">
        <v>762</v>
      </c>
      <c r="F319" s="228" t="s">
        <v>763</v>
      </c>
      <c r="G319" s="201"/>
      <c r="H319" s="201"/>
      <c r="I319" s="204"/>
      <c r="J319" s="229">
        <f>BK319</f>
        <v>0</v>
      </c>
      <c r="K319" s="201"/>
      <c r="L319" s="206"/>
      <c r="M319" s="207"/>
      <c r="N319" s="208"/>
      <c r="O319" s="208"/>
      <c r="P319" s="209">
        <f>SUM(P320:P321)</f>
        <v>0</v>
      </c>
      <c r="Q319" s="208"/>
      <c r="R319" s="209">
        <f>SUM(R320:R321)</f>
        <v>0</v>
      </c>
      <c r="S319" s="208"/>
      <c r="T319" s="210">
        <f>SUM(T320:T321)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11" t="s">
        <v>82</v>
      </c>
      <c r="AT319" s="212" t="s">
        <v>71</v>
      </c>
      <c r="AU319" s="212" t="s">
        <v>80</v>
      </c>
      <c r="AY319" s="211" t="s">
        <v>140</v>
      </c>
      <c r="BK319" s="213">
        <f>SUM(BK320:BK321)</f>
        <v>0</v>
      </c>
    </row>
    <row r="320" s="2" customFormat="1" ht="24.15" customHeight="1">
      <c r="A320" s="35"/>
      <c r="B320" s="36"/>
      <c r="C320" s="214" t="s">
        <v>461</v>
      </c>
      <c r="D320" s="214" t="s">
        <v>141</v>
      </c>
      <c r="E320" s="215" t="s">
        <v>764</v>
      </c>
      <c r="F320" s="216" t="s">
        <v>765</v>
      </c>
      <c r="G320" s="217" t="s">
        <v>208</v>
      </c>
      <c r="H320" s="218">
        <v>1674.3800000000001</v>
      </c>
      <c r="I320" s="219"/>
      <c r="J320" s="220">
        <f>ROUND(I320*H320,2)</f>
        <v>0</v>
      </c>
      <c r="K320" s="221"/>
      <c r="L320" s="41"/>
      <c r="M320" s="222" t="s">
        <v>1</v>
      </c>
      <c r="N320" s="223" t="s">
        <v>37</v>
      </c>
      <c r="O320" s="88"/>
      <c r="P320" s="224">
        <f>O320*H320</f>
        <v>0</v>
      </c>
      <c r="Q320" s="224">
        <v>0</v>
      </c>
      <c r="R320" s="224">
        <f>Q320*H320</f>
        <v>0</v>
      </c>
      <c r="S320" s="224">
        <v>0</v>
      </c>
      <c r="T320" s="225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26" t="s">
        <v>204</v>
      </c>
      <c r="AT320" s="226" t="s">
        <v>141</v>
      </c>
      <c r="AU320" s="226" t="s">
        <v>82</v>
      </c>
      <c r="AY320" s="14" t="s">
        <v>140</v>
      </c>
      <c r="BE320" s="227">
        <f>IF(N320="základní",J320,0)</f>
        <v>0</v>
      </c>
      <c r="BF320" s="227">
        <f>IF(N320="snížená",J320,0)</f>
        <v>0</v>
      </c>
      <c r="BG320" s="227">
        <f>IF(N320="zákl. přenesená",J320,0)</f>
        <v>0</v>
      </c>
      <c r="BH320" s="227">
        <f>IF(N320="sníž. přenesená",J320,0)</f>
        <v>0</v>
      </c>
      <c r="BI320" s="227">
        <f>IF(N320="nulová",J320,0)</f>
        <v>0</v>
      </c>
      <c r="BJ320" s="14" t="s">
        <v>80</v>
      </c>
      <c r="BK320" s="227">
        <f>ROUND(I320*H320,2)</f>
        <v>0</v>
      </c>
      <c r="BL320" s="14" t="s">
        <v>204</v>
      </c>
      <c r="BM320" s="226" t="s">
        <v>766</v>
      </c>
    </row>
    <row r="321" s="2" customFormat="1" ht="24.15" customHeight="1">
      <c r="A321" s="35"/>
      <c r="B321" s="36"/>
      <c r="C321" s="214" t="s">
        <v>767</v>
      </c>
      <c r="D321" s="214" t="s">
        <v>141</v>
      </c>
      <c r="E321" s="215" t="s">
        <v>768</v>
      </c>
      <c r="F321" s="216" t="s">
        <v>769</v>
      </c>
      <c r="G321" s="217" t="s">
        <v>208</v>
      </c>
      <c r="H321" s="218">
        <v>1674.3800000000001</v>
      </c>
      <c r="I321" s="219"/>
      <c r="J321" s="220">
        <f>ROUND(I321*H321,2)</f>
        <v>0</v>
      </c>
      <c r="K321" s="221"/>
      <c r="L321" s="41"/>
      <c r="M321" s="230" t="s">
        <v>1</v>
      </c>
      <c r="N321" s="231" t="s">
        <v>37</v>
      </c>
      <c r="O321" s="232"/>
      <c r="P321" s="233">
        <f>O321*H321</f>
        <v>0</v>
      </c>
      <c r="Q321" s="233">
        <v>0</v>
      </c>
      <c r="R321" s="233">
        <f>Q321*H321</f>
        <v>0</v>
      </c>
      <c r="S321" s="233">
        <v>0</v>
      </c>
      <c r="T321" s="234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26" t="s">
        <v>204</v>
      </c>
      <c r="AT321" s="226" t="s">
        <v>141</v>
      </c>
      <c r="AU321" s="226" t="s">
        <v>82</v>
      </c>
      <c r="AY321" s="14" t="s">
        <v>140</v>
      </c>
      <c r="BE321" s="227">
        <f>IF(N321="základní",J321,0)</f>
        <v>0</v>
      </c>
      <c r="BF321" s="227">
        <f>IF(N321="snížená",J321,0)</f>
        <v>0</v>
      </c>
      <c r="BG321" s="227">
        <f>IF(N321="zákl. přenesená",J321,0)</f>
        <v>0</v>
      </c>
      <c r="BH321" s="227">
        <f>IF(N321="sníž. přenesená",J321,0)</f>
        <v>0</v>
      </c>
      <c r="BI321" s="227">
        <f>IF(N321="nulová",J321,0)</f>
        <v>0</v>
      </c>
      <c r="BJ321" s="14" t="s">
        <v>80</v>
      </c>
      <c r="BK321" s="227">
        <f>ROUND(I321*H321,2)</f>
        <v>0</v>
      </c>
      <c r="BL321" s="14" t="s">
        <v>204</v>
      </c>
      <c r="BM321" s="226" t="s">
        <v>770</v>
      </c>
    </row>
    <row r="322" s="2" customFormat="1" ht="6.96" customHeight="1">
      <c r="A322" s="35"/>
      <c r="B322" s="63"/>
      <c r="C322" s="64"/>
      <c r="D322" s="64"/>
      <c r="E322" s="64"/>
      <c r="F322" s="64"/>
      <c r="G322" s="64"/>
      <c r="H322" s="64"/>
      <c r="I322" s="64"/>
      <c r="J322" s="64"/>
      <c r="K322" s="64"/>
      <c r="L322" s="41"/>
      <c r="M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</row>
  </sheetData>
  <sheetProtection sheet="1" autoFilter="0" formatColumns="0" formatRows="0" objects="1" scenarios="1" spinCount="100000" saltValue="1gFrZr0/nH6sbX/Q9zv9mWlMlQoP0K2nWSr+HPp0nlmhSYlEox11Sjq2z/HW8BF8vURrlSfDD3WlXYlEEgTyXA==" hashValue="IcuJtYPg6UVdQQM/yFLFfKb+SQtPtKk1sppkCXoR7R0jx9yll0QzSsvgcJx6/et122LoQwjmdD6d+3B7ErQXeg==" algorithmName="SHA-512" password="CC35"/>
  <autoFilter ref="C136:K321"/>
  <mergeCells count="9">
    <mergeCell ref="E7:H7"/>
    <mergeCell ref="E9:H9"/>
    <mergeCell ref="E18:H18"/>
    <mergeCell ref="E27:H27"/>
    <mergeCell ref="E85:H85"/>
    <mergeCell ref="E87:H87"/>
    <mergeCell ref="E127:H127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88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82</v>
      </c>
    </row>
    <row r="4" s="1" customFormat="1" ht="24.96" customHeight="1">
      <c r="B4" s="17"/>
      <c r="D4" s="135" t="s">
        <v>113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1.ZŠ kuchyň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114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771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30. 4. 2025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30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31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32</v>
      </c>
      <c r="E30" s="35"/>
      <c r="F30" s="35"/>
      <c r="G30" s="35"/>
      <c r="H30" s="35"/>
      <c r="I30" s="35"/>
      <c r="J30" s="148">
        <f>ROUND(J125,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34</v>
      </c>
      <c r="G32" s="35"/>
      <c r="H32" s="35"/>
      <c r="I32" s="149" t="s">
        <v>33</v>
      </c>
      <c r="J32" s="149" t="s">
        <v>35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36</v>
      </c>
      <c r="E33" s="137" t="s">
        <v>37</v>
      </c>
      <c r="F33" s="151">
        <f>ROUND((SUM(BE125:BE330)),  2)</f>
        <v>0</v>
      </c>
      <c r="G33" s="35"/>
      <c r="H33" s="35"/>
      <c r="I33" s="152">
        <v>0.20999999999999999</v>
      </c>
      <c r="J33" s="151">
        <f>ROUND(((SUM(BE125:BE330))*I33),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38</v>
      </c>
      <c r="F34" s="151">
        <f>ROUND((SUM(BF125:BF330)),  2)</f>
        <v>0</v>
      </c>
      <c r="G34" s="35"/>
      <c r="H34" s="35"/>
      <c r="I34" s="152">
        <v>0.12</v>
      </c>
      <c r="J34" s="151">
        <f>ROUND(((SUM(BF125:BF330))*I34),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39</v>
      </c>
      <c r="F35" s="151">
        <f>ROUND((SUM(BG125:BG330)),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40</v>
      </c>
      <c r="F36" s="151">
        <f>ROUND((SUM(BH125:BH330)),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41</v>
      </c>
      <c r="F37" s="151">
        <f>ROUND((SUM(BI125:BI330)),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42</v>
      </c>
      <c r="E39" s="155"/>
      <c r="F39" s="155"/>
      <c r="G39" s="156" t="s">
        <v>43</v>
      </c>
      <c r="H39" s="157" t="s">
        <v>44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45</v>
      </c>
      <c r="E50" s="161"/>
      <c r="F50" s="161"/>
      <c r="G50" s="160" t="s">
        <v>46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47</v>
      </c>
      <c r="E61" s="163"/>
      <c r="F61" s="164" t="s">
        <v>48</v>
      </c>
      <c r="G61" s="162" t="s">
        <v>47</v>
      </c>
      <c r="H61" s="163"/>
      <c r="I61" s="163"/>
      <c r="J61" s="165" t="s">
        <v>48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49</v>
      </c>
      <c r="E65" s="166"/>
      <c r="F65" s="166"/>
      <c r="G65" s="160" t="s">
        <v>50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47</v>
      </c>
      <c r="E76" s="163"/>
      <c r="F76" s="164" t="s">
        <v>48</v>
      </c>
      <c r="G76" s="162" t="s">
        <v>47</v>
      </c>
      <c r="H76" s="163"/>
      <c r="I76" s="163"/>
      <c r="J76" s="165" t="s">
        <v>48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1.ZŠ kuchyň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114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100 - Vzduchotechnika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30. 4. 2025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117</v>
      </c>
      <c r="D94" s="173"/>
      <c r="E94" s="173"/>
      <c r="F94" s="173"/>
      <c r="G94" s="173"/>
      <c r="H94" s="173"/>
      <c r="I94" s="173"/>
      <c r="J94" s="174" t="s">
        <v>118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119</v>
      </c>
      <c r="D96" s="37"/>
      <c r="E96" s="37"/>
      <c r="F96" s="37"/>
      <c r="G96" s="37"/>
      <c r="H96" s="37"/>
      <c r="I96" s="37"/>
      <c r="J96" s="107">
        <f>J125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120</v>
      </c>
    </row>
    <row r="97" s="9" customFormat="1" ht="24.96" customHeight="1">
      <c r="A97" s="9"/>
      <c r="B97" s="176"/>
      <c r="C97" s="177"/>
      <c r="D97" s="178" t="s">
        <v>168</v>
      </c>
      <c r="E97" s="179"/>
      <c r="F97" s="179"/>
      <c r="G97" s="179"/>
      <c r="H97" s="179"/>
      <c r="I97" s="179"/>
      <c r="J97" s="180">
        <f>J126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772</v>
      </c>
      <c r="E98" s="185"/>
      <c r="F98" s="185"/>
      <c r="G98" s="185"/>
      <c r="H98" s="185"/>
      <c r="I98" s="185"/>
      <c r="J98" s="186">
        <f>J127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773</v>
      </c>
      <c r="E99" s="185"/>
      <c r="F99" s="185"/>
      <c r="G99" s="185"/>
      <c r="H99" s="185"/>
      <c r="I99" s="185"/>
      <c r="J99" s="186">
        <f>J128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774</v>
      </c>
      <c r="E100" s="185"/>
      <c r="F100" s="185"/>
      <c r="G100" s="185"/>
      <c r="H100" s="185"/>
      <c r="I100" s="185"/>
      <c r="J100" s="186">
        <f>J205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775</v>
      </c>
      <c r="E101" s="185"/>
      <c r="F101" s="185"/>
      <c r="G101" s="185"/>
      <c r="H101" s="185"/>
      <c r="I101" s="185"/>
      <c r="J101" s="186">
        <f>J259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776</v>
      </c>
      <c r="E102" s="185"/>
      <c r="F102" s="185"/>
      <c r="G102" s="185"/>
      <c r="H102" s="185"/>
      <c r="I102" s="185"/>
      <c r="J102" s="186">
        <f>J280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777</v>
      </c>
      <c r="E103" s="185"/>
      <c r="F103" s="185"/>
      <c r="G103" s="185"/>
      <c r="H103" s="185"/>
      <c r="I103" s="185"/>
      <c r="J103" s="186">
        <f>J295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2"/>
      <c r="C104" s="183"/>
      <c r="D104" s="184" t="s">
        <v>778</v>
      </c>
      <c r="E104" s="185"/>
      <c r="F104" s="185"/>
      <c r="G104" s="185"/>
      <c r="H104" s="185"/>
      <c r="I104" s="185"/>
      <c r="J104" s="186">
        <f>J310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2"/>
      <c r="C105" s="183"/>
      <c r="D105" s="184" t="s">
        <v>779</v>
      </c>
      <c r="E105" s="185"/>
      <c r="F105" s="185"/>
      <c r="G105" s="185"/>
      <c r="H105" s="185"/>
      <c r="I105" s="185"/>
      <c r="J105" s="186">
        <f>J320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="2" customFormat="1" ht="6.96" customHeight="1">
      <c r="A111" s="35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124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16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171" t="str">
        <f>E7</f>
        <v>1.ZŠ kuchyň</v>
      </c>
      <c r="F115" s="29"/>
      <c r="G115" s="29"/>
      <c r="H115" s="29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114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73" t="str">
        <f>E9</f>
        <v>100 - Vzduchotechnika</v>
      </c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20</v>
      </c>
      <c r="D119" s="37"/>
      <c r="E119" s="37"/>
      <c r="F119" s="24" t="str">
        <f>F12</f>
        <v xml:space="preserve"> </v>
      </c>
      <c r="G119" s="37"/>
      <c r="H119" s="37"/>
      <c r="I119" s="29" t="s">
        <v>22</v>
      </c>
      <c r="J119" s="76" t="str">
        <f>IF(J12="","",J12)</f>
        <v>30. 4. 2025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24</v>
      </c>
      <c r="D121" s="37"/>
      <c r="E121" s="37"/>
      <c r="F121" s="24" t="str">
        <f>E15</f>
        <v xml:space="preserve"> </v>
      </c>
      <c r="G121" s="37"/>
      <c r="H121" s="37"/>
      <c r="I121" s="29" t="s">
        <v>29</v>
      </c>
      <c r="J121" s="33" t="str">
        <f>E21</f>
        <v xml:space="preserve"> 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27</v>
      </c>
      <c r="D122" s="37"/>
      <c r="E122" s="37"/>
      <c r="F122" s="24" t="str">
        <f>IF(E18="","",E18)</f>
        <v>Vyplň údaj</v>
      </c>
      <c r="G122" s="37"/>
      <c r="H122" s="37"/>
      <c r="I122" s="29" t="s">
        <v>30</v>
      </c>
      <c r="J122" s="33" t="str">
        <f>E24</f>
        <v xml:space="preserve"> </v>
      </c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188"/>
      <c r="B124" s="189"/>
      <c r="C124" s="190" t="s">
        <v>125</v>
      </c>
      <c r="D124" s="191" t="s">
        <v>57</v>
      </c>
      <c r="E124" s="191" t="s">
        <v>53</v>
      </c>
      <c r="F124" s="191" t="s">
        <v>54</v>
      </c>
      <c r="G124" s="191" t="s">
        <v>126</v>
      </c>
      <c r="H124" s="191" t="s">
        <v>127</v>
      </c>
      <c r="I124" s="191" t="s">
        <v>128</v>
      </c>
      <c r="J124" s="192" t="s">
        <v>118</v>
      </c>
      <c r="K124" s="193" t="s">
        <v>129</v>
      </c>
      <c r="L124" s="194"/>
      <c r="M124" s="97" t="s">
        <v>1</v>
      </c>
      <c r="N124" s="98" t="s">
        <v>36</v>
      </c>
      <c r="O124" s="98" t="s">
        <v>130</v>
      </c>
      <c r="P124" s="98" t="s">
        <v>131</v>
      </c>
      <c r="Q124" s="98" t="s">
        <v>132</v>
      </c>
      <c r="R124" s="98" t="s">
        <v>133</v>
      </c>
      <c r="S124" s="98" t="s">
        <v>134</v>
      </c>
      <c r="T124" s="99" t="s">
        <v>135</v>
      </c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</row>
    <row r="125" s="2" customFormat="1" ht="22.8" customHeight="1">
      <c r="A125" s="35"/>
      <c r="B125" s="36"/>
      <c r="C125" s="104" t="s">
        <v>136</v>
      </c>
      <c r="D125" s="37"/>
      <c r="E125" s="37"/>
      <c r="F125" s="37"/>
      <c r="G125" s="37"/>
      <c r="H125" s="37"/>
      <c r="I125" s="37"/>
      <c r="J125" s="195">
        <f>BK125</f>
        <v>0</v>
      </c>
      <c r="K125" s="37"/>
      <c r="L125" s="41"/>
      <c r="M125" s="100"/>
      <c r="N125" s="196"/>
      <c r="O125" s="101"/>
      <c r="P125" s="197">
        <f>P126</f>
        <v>0</v>
      </c>
      <c r="Q125" s="101"/>
      <c r="R125" s="197">
        <f>R126</f>
        <v>0</v>
      </c>
      <c r="S125" s="101"/>
      <c r="T125" s="198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71</v>
      </c>
      <c r="AU125" s="14" t="s">
        <v>120</v>
      </c>
      <c r="BK125" s="199">
        <f>BK126</f>
        <v>0</v>
      </c>
    </row>
    <row r="126" s="12" customFormat="1" ht="25.92" customHeight="1">
      <c r="A126" s="12"/>
      <c r="B126" s="200"/>
      <c r="C126" s="201"/>
      <c r="D126" s="202" t="s">
        <v>71</v>
      </c>
      <c r="E126" s="203" t="s">
        <v>467</v>
      </c>
      <c r="F126" s="203" t="s">
        <v>468</v>
      </c>
      <c r="G126" s="201"/>
      <c r="H126" s="201"/>
      <c r="I126" s="204"/>
      <c r="J126" s="205">
        <f>BK126</f>
        <v>0</v>
      </c>
      <c r="K126" s="201"/>
      <c r="L126" s="206"/>
      <c r="M126" s="207"/>
      <c r="N126" s="208"/>
      <c r="O126" s="208"/>
      <c r="P126" s="209">
        <f>P127+P128+P205+P259+P280+P295+P310+P320</f>
        <v>0</v>
      </c>
      <c r="Q126" s="208"/>
      <c r="R126" s="209">
        <f>R127+R128+R205+R259+R280+R295+R310+R320</f>
        <v>0</v>
      </c>
      <c r="S126" s="208"/>
      <c r="T126" s="210">
        <f>T127+T128+T205+T259+T280+T295+T310+T320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82</v>
      </c>
      <c r="AT126" s="212" t="s">
        <v>71</v>
      </c>
      <c r="AU126" s="212" t="s">
        <v>72</v>
      </c>
      <c r="AY126" s="211" t="s">
        <v>140</v>
      </c>
      <c r="BK126" s="213">
        <f>BK127+BK128+BK205+BK259+BK280+BK295+BK310+BK320</f>
        <v>0</v>
      </c>
    </row>
    <row r="127" s="12" customFormat="1" ht="22.8" customHeight="1">
      <c r="A127" s="12"/>
      <c r="B127" s="200"/>
      <c r="C127" s="201"/>
      <c r="D127" s="202" t="s">
        <v>71</v>
      </c>
      <c r="E127" s="228" t="s">
        <v>780</v>
      </c>
      <c r="F127" s="228" t="s">
        <v>87</v>
      </c>
      <c r="G127" s="201"/>
      <c r="H127" s="201"/>
      <c r="I127" s="204"/>
      <c r="J127" s="229">
        <f>BK127</f>
        <v>0</v>
      </c>
      <c r="K127" s="201"/>
      <c r="L127" s="206"/>
      <c r="M127" s="207"/>
      <c r="N127" s="208"/>
      <c r="O127" s="208"/>
      <c r="P127" s="209">
        <v>0</v>
      </c>
      <c r="Q127" s="208"/>
      <c r="R127" s="209">
        <v>0</v>
      </c>
      <c r="S127" s="208"/>
      <c r="T127" s="210"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1" t="s">
        <v>82</v>
      </c>
      <c r="AT127" s="212" t="s">
        <v>71</v>
      </c>
      <c r="AU127" s="212" t="s">
        <v>80</v>
      </c>
      <c r="AY127" s="211" t="s">
        <v>140</v>
      </c>
      <c r="BK127" s="213">
        <v>0</v>
      </c>
    </row>
    <row r="128" s="12" customFormat="1" ht="22.8" customHeight="1">
      <c r="A128" s="12"/>
      <c r="B128" s="200"/>
      <c r="C128" s="201"/>
      <c r="D128" s="202" t="s">
        <v>71</v>
      </c>
      <c r="E128" s="228" t="s">
        <v>781</v>
      </c>
      <c r="F128" s="228" t="s">
        <v>782</v>
      </c>
      <c r="G128" s="201"/>
      <c r="H128" s="201"/>
      <c r="I128" s="204"/>
      <c r="J128" s="229">
        <f>BK128</f>
        <v>0</v>
      </c>
      <c r="K128" s="201"/>
      <c r="L128" s="206"/>
      <c r="M128" s="207"/>
      <c r="N128" s="208"/>
      <c r="O128" s="208"/>
      <c r="P128" s="209">
        <f>SUM(P129:P204)</f>
        <v>0</v>
      </c>
      <c r="Q128" s="208"/>
      <c r="R128" s="209">
        <f>SUM(R129:R204)</f>
        <v>0</v>
      </c>
      <c r="S128" s="208"/>
      <c r="T128" s="210">
        <f>SUM(T129:T204)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1" t="s">
        <v>80</v>
      </c>
      <c r="AT128" s="212" t="s">
        <v>71</v>
      </c>
      <c r="AU128" s="212" t="s">
        <v>80</v>
      </c>
      <c r="AY128" s="211" t="s">
        <v>140</v>
      </c>
      <c r="BK128" s="213">
        <f>SUM(BK129:BK204)</f>
        <v>0</v>
      </c>
    </row>
    <row r="129" s="2" customFormat="1" ht="66.75" customHeight="1">
      <c r="A129" s="35"/>
      <c r="B129" s="36"/>
      <c r="C129" s="235" t="s">
        <v>80</v>
      </c>
      <c r="D129" s="235" t="s">
        <v>201</v>
      </c>
      <c r="E129" s="236" t="s">
        <v>783</v>
      </c>
      <c r="F129" s="237" t="s">
        <v>784</v>
      </c>
      <c r="G129" s="238" t="s">
        <v>785</v>
      </c>
      <c r="H129" s="239">
        <v>1</v>
      </c>
      <c r="I129" s="240"/>
      <c r="J129" s="241">
        <f>ROUND(I129*H129,2)</f>
        <v>0</v>
      </c>
      <c r="K129" s="242"/>
      <c r="L129" s="243"/>
      <c r="M129" s="244" t="s">
        <v>1</v>
      </c>
      <c r="N129" s="245" t="s">
        <v>37</v>
      </c>
      <c r="O129" s="88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6" t="s">
        <v>191</v>
      </c>
      <c r="AT129" s="226" t="s">
        <v>201</v>
      </c>
      <c r="AU129" s="226" t="s">
        <v>82</v>
      </c>
      <c r="AY129" s="14" t="s">
        <v>140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4" t="s">
        <v>80</v>
      </c>
      <c r="BK129" s="227">
        <f>ROUND(I129*H129,2)</f>
        <v>0</v>
      </c>
      <c r="BL129" s="14" t="s">
        <v>139</v>
      </c>
      <c r="BM129" s="226" t="s">
        <v>82</v>
      </c>
    </row>
    <row r="130" s="2" customFormat="1" ht="24.15" customHeight="1">
      <c r="A130" s="35"/>
      <c r="B130" s="36"/>
      <c r="C130" s="235" t="s">
        <v>82</v>
      </c>
      <c r="D130" s="235" t="s">
        <v>201</v>
      </c>
      <c r="E130" s="236" t="s">
        <v>786</v>
      </c>
      <c r="F130" s="237" t="s">
        <v>787</v>
      </c>
      <c r="G130" s="238" t="s">
        <v>785</v>
      </c>
      <c r="H130" s="239">
        <v>1</v>
      </c>
      <c r="I130" s="240"/>
      <c r="J130" s="241">
        <f>ROUND(I130*H130,2)</f>
        <v>0</v>
      </c>
      <c r="K130" s="242"/>
      <c r="L130" s="243"/>
      <c r="M130" s="244" t="s">
        <v>1</v>
      </c>
      <c r="N130" s="245" t="s">
        <v>37</v>
      </c>
      <c r="O130" s="88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6" t="s">
        <v>191</v>
      </c>
      <c r="AT130" s="226" t="s">
        <v>201</v>
      </c>
      <c r="AU130" s="226" t="s">
        <v>82</v>
      </c>
      <c r="AY130" s="14" t="s">
        <v>140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4" t="s">
        <v>80</v>
      </c>
      <c r="BK130" s="227">
        <f>ROUND(I130*H130,2)</f>
        <v>0</v>
      </c>
      <c r="BL130" s="14" t="s">
        <v>139</v>
      </c>
      <c r="BM130" s="226" t="s">
        <v>139</v>
      </c>
    </row>
    <row r="131" s="2" customFormat="1" ht="21.75" customHeight="1">
      <c r="A131" s="35"/>
      <c r="B131" s="36"/>
      <c r="C131" s="235" t="s">
        <v>154</v>
      </c>
      <c r="D131" s="235" t="s">
        <v>201</v>
      </c>
      <c r="E131" s="236" t="s">
        <v>788</v>
      </c>
      <c r="F131" s="237" t="s">
        <v>789</v>
      </c>
      <c r="G131" s="238" t="s">
        <v>785</v>
      </c>
      <c r="H131" s="239">
        <v>1</v>
      </c>
      <c r="I131" s="240"/>
      <c r="J131" s="241">
        <f>ROUND(I131*H131,2)</f>
        <v>0</v>
      </c>
      <c r="K131" s="242"/>
      <c r="L131" s="243"/>
      <c r="M131" s="244" t="s">
        <v>1</v>
      </c>
      <c r="N131" s="245" t="s">
        <v>37</v>
      </c>
      <c r="O131" s="88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6" t="s">
        <v>191</v>
      </c>
      <c r="AT131" s="226" t="s">
        <v>201</v>
      </c>
      <c r="AU131" s="226" t="s">
        <v>82</v>
      </c>
      <c r="AY131" s="14" t="s">
        <v>140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4" t="s">
        <v>80</v>
      </c>
      <c r="BK131" s="227">
        <f>ROUND(I131*H131,2)</f>
        <v>0</v>
      </c>
      <c r="BL131" s="14" t="s">
        <v>139</v>
      </c>
      <c r="BM131" s="226" t="s">
        <v>156</v>
      </c>
    </row>
    <row r="132" s="2" customFormat="1" ht="16.5" customHeight="1">
      <c r="A132" s="35"/>
      <c r="B132" s="36"/>
      <c r="C132" s="214" t="s">
        <v>139</v>
      </c>
      <c r="D132" s="214" t="s">
        <v>141</v>
      </c>
      <c r="E132" s="215" t="s">
        <v>790</v>
      </c>
      <c r="F132" s="216" t="s">
        <v>791</v>
      </c>
      <c r="G132" s="217" t="s">
        <v>785</v>
      </c>
      <c r="H132" s="218">
        <v>1</v>
      </c>
      <c r="I132" s="219"/>
      <c r="J132" s="220">
        <f>ROUND(I132*H132,2)</f>
        <v>0</v>
      </c>
      <c r="K132" s="221"/>
      <c r="L132" s="41"/>
      <c r="M132" s="222" t="s">
        <v>1</v>
      </c>
      <c r="N132" s="223" t="s">
        <v>37</v>
      </c>
      <c r="O132" s="88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6" t="s">
        <v>139</v>
      </c>
      <c r="AT132" s="226" t="s">
        <v>141</v>
      </c>
      <c r="AU132" s="226" t="s">
        <v>82</v>
      </c>
      <c r="AY132" s="14" t="s">
        <v>140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4" t="s">
        <v>80</v>
      </c>
      <c r="BK132" s="227">
        <f>ROUND(I132*H132,2)</f>
        <v>0</v>
      </c>
      <c r="BL132" s="14" t="s">
        <v>139</v>
      </c>
      <c r="BM132" s="226" t="s">
        <v>191</v>
      </c>
    </row>
    <row r="133" s="2" customFormat="1" ht="33" customHeight="1">
      <c r="A133" s="35"/>
      <c r="B133" s="36"/>
      <c r="C133" s="235" t="s">
        <v>151</v>
      </c>
      <c r="D133" s="235" t="s">
        <v>201</v>
      </c>
      <c r="E133" s="236" t="s">
        <v>792</v>
      </c>
      <c r="F133" s="237" t="s">
        <v>793</v>
      </c>
      <c r="G133" s="238" t="s">
        <v>785</v>
      </c>
      <c r="H133" s="239">
        <v>1</v>
      </c>
      <c r="I133" s="240"/>
      <c r="J133" s="241">
        <f>ROUND(I133*H133,2)</f>
        <v>0</v>
      </c>
      <c r="K133" s="242"/>
      <c r="L133" s="243"/>
      <c r="M133" s="244" t="s">
        <v>1</v>
      </c>
      <c r="N133" s="245" t="s">
        <v>37</v>
      </c>
      <c r="O133" s="88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6" t="s">
        <v>191</v>
      </c>
      <c r="AT133" s="226" t="s">
        <v>201</v>
      </c>
      <c r="AU133" s="226" t="s">
        <v>82</v>
      </c>
      <c r="AY133" s="14" t="s">
        <v>140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4" t="s">
        <v>80</v>
      </c>
      <c r="BK133" s="227">
        <f>ROUND(I133*H133,2)</f>
        <v>0</v>
      </c>
      <c r="BL133" s="14" t="s">
        <v>139</v>
      </c>
      <c r="BM133" s="226" t="s">
        <v>83</v>
      </c>
    </row>
    <row r="134" s="2" customFormat="1" ht="16.5" customHeight="1">
      <c r="A134" s="35"/>
      <c r="B134" s="36"/>
      <c r="C134" s="214" t="s">
        <v>156</v>
      </c>
      <c r="D134" s="214" t="s">
        <v>141</v>
      </c>
      <c r="E134" s="215" t="s">
        <v>794</v>
      </c>
      <c r="F134" s="216" t="s">
        <v>795</v>
      </c>
      <c r="G134" s="217" t="s">
        <v>785</v>
      </c>
      <c r="H134" s="218">
        <v>1</v>
      </c>
      <c r="I134" s="219"/>
      <c r="J134" s="220">
        <f>ROUND(I134*H134,2)</f>
        <v>0</v>
      </c>
      <c r="K134" s="221"/>
      <c r="L134" s="41"/>
      <c r="M134" s="222" t="s">
        <v>1</v>
      </c>
      <c r="N134" s="223" t="s">
        <v>37</v>
      </c>
      <c r="O134" s="88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6" t="s">
        <v>139</v>
      </c>
      <c r="AT134" s="226" t="s">
        <v>141</v>
      </c>
      <c r="AU134" s="226" t="s">
        <v>82</v>
      </c>
      <c r="AY134" s="14" t="s">
        <v>140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4" t="s">
        <v>80</v>
      </c>
      <c r="BK134" s="227">
        <f>ROUND(I134*H134,2)</f>
        <v>0</v>
      </c>
      <c r="BL134" s="14" t="s">
        <v>139</v>
      </c>
      <c r="BM134" s="226" t="s">
        <v>8</v>
      </c>
    </row>
    <row r="135" s="2" customFormat="1" ht="66.75" customHeight="1">
      <c r="A135" s="35"/>
      <c r="B135" s="36"/>
      <c r="C135" s="235" t="s">
        <v>197</v>
      </c>
      <c r="D135" s="235" t="s">
        <v>201</v>
      </c>
      <c r="E135" s="236" t="s">
        <v>796</v>
      </c>
      <c r="F135" s="237" t="s">
        <v>797</v>
      </c>
      <c r="G135" s="238" t="s">
        <v>213</v>
      </c>
      <c r="H135" s="239">
        <v>4</v>
      </c>
      <c r="I135" s="240"/>
      <c r="J135" s="241">
        <f>ROUND(I135*H135,2)</f>
        <v>0</v>
      </c>
      <c r="K135" s="242"/>
      <c r="L135" s="243"/>
      <c r="M135" s="244" t="s">
        <v>1</v>
      </c>
      <c r="N135" s="245" t="s">
        <v>37</v>
      </c>
      <c r="O135" s="88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6" t="s">
        <v>191</v>
      </c>
      <c r="AT135" s="226" t="s">
        <v>201</v>
      </c>
      <c r="AU135" s="226" t="s">
        <v>82</v>
      </c>
      <c r="AY135" s="14" t="s">
        <v>140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4" t="s">
        <v>80</v>
      </c>
      <c r="BK135" s="227">
        <f>ROUND(I135*H135,2)</f>
        <v>0</v>
      </c>
      <c r="BL135" s="14" t="s">
        <v>139</v>
      </c>
      <c r="BM135" s="226" t="s">
        <v>200</v>
      </c>
    </row>
    <row r="136" s="2" customFormat="1" ht="16.5" customHeight="1">
      <c r="A136" s="35"/>
      <c r="B136" s="36"/>
      <c r="C136" s="235" t="s">
        <v>191</v>
      </c>
      <c r="D136" s="235" t="s">
        <v>201</v>
      </c>
      <c r="E136" s="236" t="s">
        <v>798</v>
      </c>
      <c r="F136" s="237" t="s">
        <v>799</v>
      </c>
      <c r="G136" s="238" t="s">
        <v>785</v>
      </c>
      <c r="H136" s="239">
        <v>4</v>
      </c>
      <c r="I136" s="240"/>
      <c r="J136" s="241">
        <f>ROUND(I136*H136,2)</f>
        <v>0</v>
      </c>
      <c r="K136" s="242"/>
      <c r="L136" s="243"/>
      <c r="M136" s="244" t="s">
        <v>1</v>
      </c>
      <c r="N136" s="245" t="s">
        <v>37</v>
      </c>
      <c r="O136" s="88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6" t="s">
        <v>191</v>
      </c>
      <c r="AT136" s="226" t="s">
        <v>201</v>
      </c>
      <c r="AU136" s="226" t="s">
        <v>82</v>
      </c>
      <c r="AY136" s="14" t="s">
        <v>140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4" t="s">
        <v>80</v>
      </c>
      <c r="BK136" s="227">
        <f>ROUND(I136*H136,2)</f>
        <v>0</v>
      </c>
      <c r="BL136" s="14" t="s">
        <v>139</v>
      </c>
      <c r="BM136" s="226" t="s">
        <v>204</v>
      </c>
    </row>
    <row r="137" s="2" customFormat="1" ht="16.5" customHeight="1">
      <c r="A137" s="35"/>
      <c r="B137" s="36"/>
      <c r="C137" s="235" t="s">
        <v>205</v>
      </c>
      <c r="D137" s="235" t="s">
        <v>201</v>
      </c>
      <c r="E137" s="236" t="s">
        <v>800</v>
      </c>
      <c r="F137" s="237" t="s">
        <v>801</v>
      </c>
      <c r="G137" s="238" t="s">
        <v>785</v>
      </c>
      <c r="H137" s="239">
        <v>4</v>
      </c>
      <c r="I137" s="240"/>
      <c r="J137" s="241">
        <f>ROUND(I137*H137,2)</f>
        <v>0</v>
      </c>
      <c r="K137" s="242"/>
      <c r="L137" s="243"/>
      <c r="M137" s="244" t="s">
        <v>1</v>
      </c>
      <c r="N137" s="245" t="s">
        <v>37</v>
      </c>
      <c r="O137" s="88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6" t="s">
        <v>191</v>
      </c>
      <c r="AT137" s="226" t="s">
        <v>201</v>
      </c>
      <c r="AU137" s="226" t="s">
        <v>82</v>
      </c>
      <c r="AY137" s="14" t="s">
        <v>140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4" t="s">
        <v>80</v>
      </c>
      <c r="BK137" s="227">
        <f>ROUND(I137*H137,2)</f>
        <v>0</v>
      </c>
      <c r="BL137" s="14" t="s">
        <v>139</v>
      </c>
      <c r="BM137" s="226" t="s">
        <v>209</v>
      </c>
    </row>
    <row r="138" s="2" customFormat="1" ht="16.5" customHeight="1">
      <c r="A138" s="35"/>
      <c r="B138" s="36"/>
      <c r="C138" s="235" t="s">
        <v>83</v>
      </c>
      <c r="D138" s="235" t="s">
        <v>201</v>
      </c>
      <c r="E138" s="236" t="s">
        <v>802</v>
      </c>
      <c r="F138" s="237" t="s">
        <v>803</v>
      </c>
      <c r="G138" s="238" t="s">
        <v>785</v>
      </c>
      <c r="H138" s="239">
        <v>1</v>
      </c>
      <c r="I138" s="240"/>
      <c r="J138" s="241">
        <f>ROUND(I138*H138,2)</f>
        <v>0</v>
      </c>
      <c r="K138" s="242"/>
      <c r="L138" s="243"/>
      <c r="M138" s="244" t="s">
        <v>1</v>
      </c>
      <c r="N138" s="245" t="s">
        <v>37</v>
      </c>
      <c r="O138" s="88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6" t="s">
        <v>191</v>
      </c>
      <c r="AT138" s="226" t="s">
        <v>201</v>
      </c>
      <c r="AU138" s="226" t="s">
        <v>82</v>
      </c>
      <c r="AY138" s="14" t="s">
        <v>140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4" t="s">
        <v>80</v>
      </c>
      <c r="BK138" s="227">
        <f>ROUND(I138*H138,2)</f>
        <v>0</v>
      </c>
      <c r="BL138" s="14" t="s">
        <v>139</v>
      </c>
      <c r="BM138" s="226" t="s">
        <v>89</v>
      </c>
    </row>
    <row r="139" s="2" customFormat="1" ht="24.15" customHeight="1">
      <c r="A139" s="35"/>
      <c r="B139" s="36"/>
      <c r="C139" s="235" t="s">
        <v>214</v>
      </c>
      <c r="D139" s="235" t="s">
        <v>201</v>
      </c>
      <c r="E139" s="236" t="s">
        <v>804</v>
      </c>
      <c r="F139" s="237" t="s">
        <v>805</v>
      </c>
      <c r="G139" s="238" t="s">
        <v>785</v>
      </c>
      <c r="H139" s="239">
        <v>4</v>
      </c>
      <c r="I139" s="240"/>
      <c r="J139" s="241">
        <f>ROUND(I139*H139,2)</f>
        <v>0</v>
      </c>
      <c r="K139" s="242"/>
      <c r="L139" s="243"/>
      <c r="M139" s="244" t="s">
        <v>1</v>
      </c>
      <c r="N139" s="245" t="s">
        <v>37</v>
      </c>
      <c r="O139" s="88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6" t="s">
        <v>191</v>
      </c>
      <c r="AT139" s="226" t="s">
        <v>201</v>
      </c>
      <c r="AU139" s="226" t="s">
        <v>82</v>
      </c>
      <c r="AY139" s="14" t="s">
        <v>140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4" t="s">
        <v>80</v>
      </c>
      <c r="BK139" s="227">
        <f>ROUND(I139*H139,2)</f>
        <v>0</v>
      </c>
      <c r="BL139" s="14" t="s">
        <v>139</v>
      </c>
      <c r="BM139" s="226" t="s">
        <v>217</v>
      </c>
    </row>
    <row r="140" s="2" customFormat="1" ht="16.5" customHeight="1">
      <c r="A140" s="35"/>
      <c r="B140" s="36"/>
      <c r="C140" s="214" t="s">
        <v>8</v>
      </c>
      <c r="D140" s="214" t="s">
        <v>141</v>
      </c>
      <c r="E140" s="215" t="s">
        <v>806</v>
      </c>
      <c r="F140" s="216" t="s">
        <v>807</v>
      </c>
      <c r="G140" s="217" t="s">
        <v>785</v>
      </c>
      <c r="H140" s="218">
        <v>4</v>
      </c>
      <c r="I140" s="219"/>
      <c r="J140" s="220">
        <f>ROUND(I140*H140,2)</f>
        <v>0</v>
      </c>
      <c r="K140" s="221"/>
      <c r="L140" s="41"/>
      <c r="M140" s="222" t="s">
        <v>1</v>
      </c>
      <c r="N140" s="223" t="s">
        <v>37</v>
      </c>
      <c r="O140" s="88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6" t="s">
        <v>139</v>
      </c>
      <c r="AT140" s="226" t="s">
        <v>141</v>
      </c>
      <c r="AU140" s="226" t="s">
        <v>82</v>
      </c>
      <c r="AY140" s="14" t="s">
        <v>140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4" t="s">
        <v>80</v>
      </c>
      <c r="BK140" s="227">
        <f>ROUND(I140*H140,2)</f>
        <v>0</v>
      </c>
      <c r="BL140" s="14" t="s">
        <v>139</v>
      </c>
      <c r="BM140" s="226" t="s">
        <v>220</v>
      </c>
    </row>
    <row r="141" s="2" customFormat="1" ht="37.8" customHeight="1">
      <c r="A141" s="35"/>
      <c r="B141" s="36"/>
      <c r="C141" s="235" t="s">
        <v>221</v>
      </c>
      <c r="D141" s="235" t="s">
        <v>201</v>
      </c>
      <c r="E141" s="236" t="s">
        <v>808</v>
      </c>
      <c r="F141" s="237" t="s">
        <v>809</v>
      </c>
      <c r="G141" s="238" t="s">
        <v>240</v>
      </c>
      <c r="H141" s="239">
        <v>70</v>
      </c>
      <c r="I141" s="240"/>
      <c r="J141" s="241">
        <f>ROUND(I141*H141,2)</f>
        <v>0</v>
      </c>
      <c r="K141" s="242"/>
      <c r="L141" s="243"/>
      <c r="M141" s="244" t="s">
        <v>1</v>
      </c>
      <c r="N141" s="245" t="s">
        <v>37</v>
      </c>
      <c r="O141" s="88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6" t="s">
        <v>191</v>
      </c>
      <c r="AT141" s="226" t="s">
        <v>201</v>
      </c>
      <c r="AU141" s="226" t="s">
        <v>82</v>
      </c>
      <c r="AY141" s="14" t="s">
        <v>140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4" t="s">
        <v>80</v>
      </c>
      <c r="BK141" s="227">
        <f>ROUND(I141*H141,2)</f>
        <v>0</v>
      </c>
      <c r="BL141" s="14" t="s">
        <v>139</v>
      </c>
      <c r="BM141" s="226" t="s">
        <v>224</v>
      </c>
    </row>
    <row r="142" s="2" customFormat="1" ht="16.5" customHeight="1">
      <c r="A142" s="35"/>
      <c r="B142" s="36"/>
      <c r="C142" s="214" t="s">
        <v>200</v>
      </c>
      <c r="D142" s="214" t="s">
        <v>141</v>
      </c>
      <c r="E142" s="215" t="s">
        <v>810</v>
      </c>
      <c r="F142" s="216" t="s">
        <v>811</v>
      </c>
      <c r="G142" s="217" t="s">
        <v>240</v>
      </c>
      <c r="H142" s="218">
        <v>70</v>
      </c>
      <c r="I142" s="219"/>
      <c r="J142" s="220">
        <f>ROUND(I142*H142,2)</f>
        <v>0</v>
      </c>
      <c r="K142" s="221"/>
      <c r="L142" s="41"/>
      <c r="M142" s="222" t="s">
        <v>1</v>
      </c>
      <c r="N142" s="223" t="s">
        <v>37</v>
      </c>
      <c r="O142" s="88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6" t="s">
        <v>139</v>
      </c>
      <c r="AT142" s="226" t="s">
        <v>141</v>
      </c>
      <c r="AU142" s="226" t="s">
        <v>82</v>
      </c>
      <c r="AY142" s="14" t="s">
        <v>140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4" t="s">
        <v>80</v>
      </c>
      <c r="BK142" s="227">
        <f>ROUND(I142*H142,2)</f>
        <v>0</v>
      </c>
      <c r="BL142" s="14" t="s">
        <v>139</v>
      </c>
      <c r="BM142" s="226" t="s">
        <v>227</v>
      </c>
    </row>
    <row r="143" s="2" customFormat="1" ht="16.5" customHeight="1">
      <c r="A143" s="35"/>
      <c r="B143" s="36"/>
      <c r="C143" s="235" t="s">
        <v>228</v>
      </c>
      <c r="D143" s="235" t="s">
        <v>201</v>
      </c>
      <c r="E143" s="236" t="s">
        <v>812</v>
      </c>
      <c r="F143" s="237" t="s">
        <v>813</v>
      </c>
      <c r="G143" s="238" t="s">
        <v>240</v>
      </c>
      <c r="H143" s="239">
        <v>70</v>
      </c>
      <c r="I143" s="240"/>
      <c r="J143" s="241">
        <f>ROUND(I143*H143,2)</f>
        <v>0</v>
      </c>
      <c r="K143" s="242"/>
      <c r="L143" s="243"/>
      <c r="M143" s="244" t="s">
        <v>1</v>
      </c>
      <c r="N143" s="245" t="s">
        <v>37</v>
      </c>
      <c r="O143" s="88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6" t="s">
        <v>191</v>
      </c>
      <c r="AT143" s="226" t="s">
        <v>201</v>
      </c>
      <c r="AU143" s="226" t="s">
        <v>82</v>
      </c>
      <c r="AY143" s="14" t="s">
        <v>140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4" t="s">
        <v>80</v>
      </c>
      <c r="BK143" s="227">
        <f>ROUND(I143*H143,2)</f>
        <v>0</v>
      </c>
      <c r="BL143" s="14" t="s">
        <v>139</v>
      </c>
      <c r="BM143" s="226" t="s">
        <v>92</v>
      </c>
    </row>
    <row r="144" s="2" customFormat="1" ht="16.5" customHeight="1">
      <c r="A144" s="35"/>
      <c r="B144" s="36"/>
      <c r="C144" s="214" t="s">
        <v>204</v>
      </c>
      <c r="D144" s="214" t="s">
        <v>141</v>
      </c>
      <c r="E144" s="215" t="s">
        <v>814</v>
      </c>
      <c r="F144" s="216" t="s">
        <v>815</v>
      </c>
      <c r="G144" s="217" t="s">
        <v>240</v>
      </c>
      <c r="H144" s="218">
        <v>70</v>
      </c>
      <c r="I144" s="219"/>
      <c r="J144" s="220">
        <f>ROUND(I144*H144,2)</f>
        <v>0</v>
      </c>
      <c r="K144" s="221"/>
      <c r="L144" s="41"/>
      <c r="M144" s="222" t="s">
        <v>1</v>
      </c>
      <c r="N144" s="223" t="s">
        <v>37</v>
      </c>
      <c r="O144" s="88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6" t="s">
        <v>139</v>
      </c>
      <c r="AT144" s="226" t="s">
        <v>141</v>
      </c>
      <c r="AU144" s="226" t="s">
        <v>82</v>
      </c>
      <c r="AY144" s="14" t="s">
        <v>140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4" t="s">
        <v>80</v>
      </c>
      <c r="BK144" s="227">
        <f>ROUND(I144*H144,2)</f>
        <v>0</v>
      </c>
      <c r="BL144" s="14" t="s">
        <v>139</v>
      </c>
      <c r="BM144" s="226" t="s">
        <v>233</v>
      </c>
    </row>
    <row r="145" s="2" customFormat="1" ht="24.15" customHeight="1">
      <c r="A145" s="35"/>
      <c r="B145" s="36"/>
      <c r="C145" s="235" t="s">
        <v>234</v>
      </c>
      <c r="D145" s="235" t="s">
        <v>201</v>
      </c>
      <c r="E145" s="236" t="s">
        <v>816</v>
      </c>
      <c r="F145" s="237" t="s">
        <v>817</v>
      </c>
      <c r="G145" s="238" t="s">
        <v>785</v>
      </c>
      <c r="H145" s="239">
        <v>2</v>
      </c>
      <c r="I145" s="240"/>
      <c r="J145" s="241">
        <f>ROUND(I145*H145,2)</f>
        <v>0</v>
      </c>
      <c r="K145" s="242"/>
      <c r="L145" s="243"/>
      <c r="M145" s="244" t="s">
        <v>1</v>
      </c>
      <c r="N145" s="245" t="s">
        <v>37</v>
      </c>
      <c r="O145" s="88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6" t="s">
        <v>191</v>
      </c>
      <c r="AT145" s="226" t="s">
        <v>201</v>
      </c>
      <c r="AU145" s="226" t="s">
        <v>82</v>
      </c>
      <c r="AY145" s="14" t="s">
        <v>140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4" t="s">
        <v>80</v>
      </c>
      <c r="BK145" s="227">
        <f>ROUND(I145*H145,2)</f>
        <v>0</v>
      </c>
      <c r="BL145" s="14" t="s">
        <v>139</v>
      </c>
      <c r="BM145" s="226" t="s">
        <v>237</v>
      </c>
    </row>
    <row r="146" s="2" customFormat="1" ht="37.8" customHeight="1">
      <c r="A146" s="35"/>
      <c r="B146" s="36"/>
      <c r="C146" s="235" t="s">
        <v>209</v>
      </c>
      <c r="D146" s="235" t="s">
        <v>201</v>
      </c>
      <c r="E146" s="236" t="s">
        <v>818</v>
      </c>
      <c r="F146" s="237" t="s">
        <v>819</v>
      </c>
      <c r="G146" s="238" t="s">
        <v>785</v>
      </c>
      <c r="H146" s="239">
        <v>2</v>
      </c>
      <c r="I146" s="240"/>
      <c r="J146" s="241">
        <f>ROUND(I146*H146,2)</f>
        <v>0</v>
      </c>
      <c r="K146" s="242"/>
      <c r="L146" s="243"/>
      <c r="M146" s="244" t="s">
        <v>1</v>
      </c>
      <c r="N146" s="245" t="s">
        <v>37</v>
      </c>
      <c r="O146" s="88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6" t="s">
        <v>191</v>
      </c>
      <c r="AT146" s="226" t="s">
        <v>201</v>
      </c>
      <c r="AU146" s="226" t="s">
        <v>82</v>
      </c>
      <c r="AY146" s="14" t="s">
        <v>140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4" t="s">
        <v>80</v>
      </c>
      <c r="BK146" s="227">
        <f>ROUND(I146*H146,2)</f>
        <v>0</v>
      </c>
      <c r="BL146" s="14" t="s">
        <v>139</v>
      </c>
      <c r="BM146" s="226" t="s">
        <v>241</v>
      </c>
    </row>
    <row r="147" s="2" customFormat="1" ht="24.15" customHeight="1">
      <c r="A147" s="35"/>
      <c r="B147" s="36"/>
      <c r="C147" s="235" t="s">
        <v>242</v>
      </c>
      <c r="D147" s="235" t="s">
        <v>201</v>
      </c>
      <c r="E147" s="236" t="s">
        <v>820</v>
      </c>
      <c r="F147" s="237" t="s">
        <v>821</v>
      </c>
      <c r="G147" s="238" t="s">
        <v>785</v>
      </c>
      <c r="H147" s="239">
        <v>2</v>
      </c>
      <c r="I147" s="240"/>
      <c r="J147" s="241">
        <f>ROUND(I147*H147,2)</f>
        <v>0</v>
      </c>
      <c r="K147" s="242"/>
      <c r="L147" s="243"/>
      <c r="M147" s="244" t="s">
        <v>1</v>
      </c>
      <c r="N147" s="245" t="s">
        <v>37</v>
      </c>
      <c r="O147" s="88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6" t="s">
        <v>191</v>
      </c>
      <c r="AT147" s="226" t="s">
        <v>201</v>
      </c>
      <c r="AU147" s="226" t="s">
        <v>82</v>
      </c>
      <c r="AY147" s="14" t="s">
        <v>140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4" t="s">
        <v>80</v>
      </c>
      <c r="BK147" s="227">
        <f>ROUND(I147*H147,2)</f>
        <v>0</v>
      </c>
      <c r="BL147" s="14" t="s">
        <v>139</v>
      </c>
      <c r="BM147" s="226" t="s">
        <v>245</v>
      </c>
    </row>
    <row r="148" s="2" customFormat="1" ht="16.5" customHeight="1">
      <c r="A148" s="35"/>
      <c r="B148" s="36"/>
      <c r="C148" s="214" t="s">
        <v>89</v>
      </c>
      <c r="D148" s="214" t="s">
        <v>141</v>
      </c>
      <c r="E148" s="215" t="s">
        <v>822</v>
      </c>
      <c r="F148" s="216" t="s">
        <v>823</v>
      </c>
      <c r="G148" s="217" t="s">
        <v>785</v>
      </c>
      <c r="H148" s="218">
        <v>2</v>
      </c>
      <c r="I148" s="219"/>
      <c r="J148" s="220">
        <f>ROUND(I148*H148,2)</f>
        <v>0</v>
      </c>
      <c r="K148" s="221"/>
      <c r="L148" s="41"/>
      <c r="M148" s="222" t="s">
        <v>1</v>
      </c>
      <c r="N148" s="223" t="s">
        <v>37</v>
      </c>
      <c r="O148" s="88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6" t="s">
        <v>139</v>
      </c>
      <c r="AT148" s="226" t="s">
        <v>141</v>
      </c>
      <c r="AU148" s="226" t="s">
        <v>82</v>
      </c>
      <c r="AY148" s="14" t="s">
        <v>140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4" t="s">
        <v>80</v>
      </c>
      <c r="BK148" s="227">
        <f>ROUND(I148*H148,2)</f>
        <v>0</v>
      </c>
      <c r="BL148" s="14" t="s">
        <v>139</v>
      </c>
      <c r="BM148" s="226" t="s">
        <v>95</v>
      </c>
    </row>
    <row r="149" s="2" customFormat="1" ht="24.15" customHeight="1">
      <c r="A149" s="35"/>
      <c r="B149" s="36"/>
      <c r="C149" s="235" t="s">
        <v>7</v>
      </c>
      <c r="D149" s="235" t="s">
        <v>201</v>
      </c>
      <c r="E149" s="236" t="s">
        <v>824</v>
      </c>
      <c r="F149" s="237" t="s">
        <v>825</v>
      </c>
      <c r="G149" s="238" t="s">
        <v>785</v>
      </c>
      <c r="H149" s="239">
        <v>2</v>
      </c>
      <c r="I149" s="240"/>
      <c r="J149" s="241">
        <f>ROUND(I149*H149,2)</f>
        <v>0</v>
      </c>
      <c r="K149" s="242"/>
      <c r="L149" s="243"/>
      <c r="M149" s="244" t="s">
        <v>1</v>
      </c>
      <c r="N149" s="245" t="s">
        <v>37</v>
      </c>
      <c r="O149" s="88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6" t="s">
        <v>191</v>
      </c>
      <c r="AT149" s="226" t="s">
        <v>201</v>
      </c>
      <c r="AU149" s="226" t="s">
        <v>82</v>
      </c>
      <c r="AY149" s="14" t="s">
        <v>140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4" t="s">
        <v>80</v>
      </c>
      <c r="BK149" s="227">
        <f>ROUND(I149*H149,2)</f>
        <v>0</v>
      </c>
      <c r="BL149" s="14" t="s">
        <v>139</v>
      </c>
      <c r="BM149" s="226" t="s">
        <v>251</v>
      </c>
    </row>
    <row r="150" s="2" customFormat="1" ht="16.5" customHeight="1">
      <c r="A150" s="35"/>
      <c r="B150" s="36"/>
      <c r="C150" s="214" t="s">
        <v>217</v>
      </c>
      <c r="D150" s="214" t="s">
        <v>141</v>
      </c>
      <c r="E150" s="215" t="s">
        <v>826</v>
      </c>
      <c r="F150" s="216" t="s">
        <v>823</v>
      </c>
      <c r="G150" s="217" t="s">
        <v>785</v>
      </c>
      <c r="H150" s="218">
        <v>2</v>
      </c>
      <c r="I150" s="219"/>
      <c r="J150" s="220">
        <f>ROUND(I150*H150,2)</f>
        <v>0</v>
      </c>
      <c r="K150" s="221"/>
      <c r="L150" s="41"/>
      <c r="M150" s="222" t="s">
        <v>1</v>
      </c>
      <c r="N150" s="223" t="s">
        <v>37</v>
      </c>
      <c r="O150" s="88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6" t="s">
        <v>139</v>
      </c>
      <c r="AT150" s="226" t="s">
        <v>141</v>
      </c>
      <c r="AU150" s="226" t="s">
        <v>82</v>
      </c>
      <c r="AY150" s="14" t="s">
        <v>140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4" t="s">
        <v>80</v>
      </c>
      <c r="BK150" s="227">
        <f>ROUND(I150*H150,2)</f>
        <v>0</v>
      </c>
      <c r="BL150" s="14" t="s">
        <v>139</v>
      </c>
      <c r="BM150" s="226" t="s">
        <v>254</v>
      </c>
    </row>
    <row r="151" s="2" customFormat="1" ht="24.15" customHeight="1">
      <c r="A151" s="35"/>
      <c r="B151" s="36"/>
      <c r="C151" s="235" t="s">
        <v>255</v>
      </c>
      <c r="D151" s="235" t="s">
        <v>201</v>
      </c>
      <c r="E151" s="236" t="s">
        <v>827</v>
      </c>
      <c r="F151" s="237" t="s">
        <v>828</v>
      </c>
      <c r="G151" s="238" t="s">
        <v>785</v>
      </c>
      <c r="H151" s="239">
        <v>2</v>
      </c>
      <c r="I151" s="240"/>
      <c r="J151" s="241">
        <f>ROUND(I151*H151,2)</f>
        <v>0</v>
      </c>
      <c r="K151" s="242"/>
      <c r="L151" s="243"/>
      <c r="M151" s="244" t="s">
        <v>1</v>
      </c>
      <c r="N151" s="245" t="s">
        <v>37</v>
      </c>
      <c r="O151" s="88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6" t="s">
        <v>191</v>
      </c>
      <c r="AT151" s="226" t="s">
        <v>201</v>
      </c>
      <c r="AU151" s="226" t="s">
        <v>82</v>
      </c>
      <c r="AY151" s="14" t="s">
        <v>140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4" t="s">
        <v>80</v>
      </c>
      <c r="BK151" s="227">
        <f>ROUND(I151*H151,2)</f>
        <v>0</v>
      </c>
      <c r="BL151" s="14" t="s">
        <v>139</v>
      </c>
      <c r="BM151" s="226" t="s">
        <v>258</v>
      </c>
    </row>
    <row r="152" s="2" customFormat="1" ht="16.5" customHeight="1">
      <c r="A152" s="35"/>
      <c r="B152" s="36"/>
      <c r="C152" s="214" t="s">
        <v>220</v>
      </c>
      <c r="D152" s="214" t="s">
        <v>141</v>
      </c>
      <c r="E152" s="215" t="s">
        <v>829</v>
      </c>
      <c r="F152" s="216" t="s">
        <v>823</v>
      </c>
      <c r="G152" s="217" t="s">
        <v>785</v>
      </c>
      <c r="H152" s="218">
        <v>2</v>
      </c>
      <c r="I152" s="219"/>
      <c r="J152" s="220">
        <f>ROUND(I152*H152,2)</f>
        <v>0</v>
      </c>
      <c r="K152" s="221"/>
      <c r="L152" s="41"/>
      <c r="M152" s="222" t="s">
        <v>1</v>
      </c>
      <c r="N152" s="223" t="s">
        <v>37</v>
      </c>
      <c r="O152" s="88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6" t="s">
        <v>139</v>
      </c>
      <c r="AT152" s="226" t="s">
        <v>141</v>
      </c>
      <c r="AU152" s="226" t="s">
        <v>82</v>
      </c>
      <c r="AY152" s="14" t="s">
        <v>140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4" t="s">
        <v>80</v>
      </c>
      <c r="BK152" s="227">
        <f>ROUND(I152*H152,2)</f>
        <v>0</v>
      </c>
      <c r="BL152" s="14" t="s">
        <v>139</v>
      </c>
      <c r="BM152" s="226" t="s">
        <v>261</v>
      </c>
    </row>
    <row r="153" s="2" customFormat="1" ht="24.15" customHeight="1">
      <c r="A153" s="35"/>
      <c r="B153" s="36"/>
      <c r="C153" s="235" t="s">
        <v>262</v>
      </c>
      <c r="D153" s="235" t="s">
        <v>201</v>
      </c>
      <c r="E153" s="236" t="s">
        <v>830</v>
      </c>
      <c r="F153" s="237" t="s">
        <v>831</v>
      </c>
      <c r="G153" s="238" t="s">
        <v>785</v>
      </c>
      <c r="H153" s="239">
        <v>1</v>
      </c>
      <c r="I153" s="240"/>
      <c r="J153" s="241">
        <f>ROUND(I153*H153,2)</f>
        <v>0</v>
      </c>
      <c r="K153" s="242"/>
      <c r="L153" s="243"/>
      <c r="M153" s="244" t="s">
        <v>1</v>
      </c>
      <c r="N153" s="245" t="s">
        <v>37</v>
      </c>
      <c r="O153" s="88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6" t="s">
        <v>191</v>
      </c>
      <c r="AT153" s="226" t="s">
        <v>201</v>
      </c>
      <c r="AU153" s="226" t="s">
        <v>82</v>
      </c>
      <c r="AY153" s="14" t="s">
        <v>140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4" t="s">
        <v>80</v>
      </c>
      <c r="BK153" s="227">
        <f>ROUND(I153*H153,2)</f>
        <v>0</v>
      </c>
      <c r="BL153" s="14" t="s">
        <v>139</v>
      </c>
      <c r="BM153" s="226" t="s">
        <v>98</v>
      </c>
    </row>
    <row r="154" s="2" customFormat="1" ht="16.5" customHeight="1">
      <c r="A154" s="35"/>
      <c r="B154" s="36"/>
      <c r="C154" s="214" t="s">
        <v>224</v>
      </c>
      <c r="D154" s="214" t="s">
        <v>141</v>
      </c>
      <c r="E154" s="215" t="s">
        <v>832</v>
      </c>
      <c r="F154" s="216" t="s">
        <v>833</v>
      </c>
      <c r="G154" s="217" t="s">
        <v>785</v>
      </c>
      <c r="H154" s="218">
        <v>1</v>
      </c>
      <c r="I154" s="219"/>
      <c r="J154" s="220">
        <f>ROUND(I154*H154,2)</f>
        <v>0</v>
      </c>
      <c r="K154" s="221"/>
      <c r="L154" s="41"/>
      <c r="M154" s="222" t="s">
        <v>1</v>
      </c>
      <c r="N154" s="223" t="s">
        <v>37</v>
      </c>
      <c r="O154" s="88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6" t="s">
        <v>139</v>
      </c>
      <c r="AT154" s="226" t="s">
        <v>141</v>
      </c>
      <c r="AU154" s="226" t="s">
        <v>82</v>
      </c>
      <c r="AY154" s="14" t="s">
        <v>140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4" t="s">
        <v>80</v>
      </c>
      <c r="BK154" s="227">
        <f>ROUND(I154*H154,2)</f>
        <v>0</v>
      </c>
      <c r="BL154" s="14" t="s">
        <v>139</v>
      </c>
      <c r="BM154" s="226" t="s">
        <v>267</v>
      </c>
    </row>
    <row r="155" s="2" customFormat="1" ht="24.15" customHeight="1">
      <c r="A155" s="35"/>
      <c r="B155" s="36"/>
      <c r="C155" s="235" t="s">
        <v>268</v>
      </c>
      <c r="D155" s="235" t="s">
        <v>201</v>
      </c>
      <c r="E155" s="236" t="s">
        <v>834</v>
      </c>
      <c r="F155" s="237" t="s">
        <v>835</v>
      </c>
      <c r="G155" s="238" t="s">
        <v>785</v>
      </c>
      <c r="H155" s="239">
        <v>1</v>
      </c>
      <c r="I155" s="240"/>
      <c r="J155" s="241">
        <f>ROUND(I155*H155,2)</f>
        <v>0</v>
      </c>
      <c r="K155" s="242"/>
      <c r="L155" s="243"/>
      <c r="M155" s="244" t="s">
        <v>1</v>
      </c>
      <c r="N155" s="245" t="s">
        <v>37</v>
      </c>
      <c r="O155" s="88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6" t="s">
        <v>191</v>
      </c>
      <c r="AT155" s="226" t="s">
        <v>201</v>
      </c>
      <c r="AU155" s="226" t="s">
        <v>82</v>
      </c>
      <c r="AY155" s="14" t="s">
        <v>140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4" t="s">
        <v>80</v>
      </c>
      <c r="BK155" s="227">
        <f>ROUND(I155*H155,2)</f>
        <v>0</v>
      </c>
      <c r="BL155" s="14" t="s">
        <v>139</v>
      </c>
      <c r="BM155" s="226" t="s">
        <v>271</v>
      </c>
    </row>
    <row r="156" s="2" customFormat="1" ht="16.5" customHeight="1">
      <c r="A156" s="35"/>
      <c r="B156" s="36"/>
      <c r="C156" s="214" t="s">
        <v>227</v>
      </c>
      <c r="D156" s="214" t="s">
        <v>141</v>
      </c>
      <c r="E156" s="215" t="s">
        <v>836</v>
      </c>
      <c r="F156" s="216" t="s">
        <v>837</v>
      </c>
      <c r="G156" s="217" t="s">
        <v>785</v>
      </c>
      <c r="H156" s="218">
        <v>1</v>
      </c>
      <c r="I156" s="219"/>
      <c r="J156" s="220">
        <f>ROUND(I156*H156,2)</f>
        <v>0</v>
      </c>
      <c r="K156" s="221"/>
      <c r="L156" s="41"/>
      <c r="M156" s="222" t="s">
        <v>1</v>
      </c>
      <c r="N156" s="223" t="s">
        <v>37</v>
      </c>
      <c r="O156" s="88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6" t="s">
        <v>139</v>
      </c>
      <c r="AT156" s="226" t="s">
        <v>141</v>
      </c>
      <c r="AU156" s="226" t="s">
        <v>82</v>
      </c>
      <c r="AY156" s="14" t="s">
        <v>140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4" t="s">
        <v>80</v>
      </c>
      <c r="BK156" s="227">
        <f>ROUND(I156*H156,2)</f>
        <v>0</v>
      </c>
      <c r="BL156" s="14" t="s">
        <v>139</v>
      </c>
      <c r="BM156" s="226" t="s">
        <v>274</v>
      </c>
    </row>
    <row r="157" s="2" customFormat="1" ht="24.15" customHeight="1">
      <c r="A157" s="35"/>
      <c r="B157" s="36"/>
      <c r="C157" s="235" t="s">
        <v>275</v>
      </c>
      <c r="D157" s="235" t="s">
        <v>201</v>
      </c>
      <c r="E157" s="236" t="s">
        <v>838</v>
      </c>
      <c r="F157" s="237" t="s">
        <v>839</v>
      </c>
      <c r="G157" s="238" t="s">
        <v>785</v>
      </c>
      <c r="H157" s="239">
        <v>2</v>
      </c>
      <c r="I157" s="240"/>
      <c r="J157" s="241">
        <f>ROUND(I157*H157,2)</f>
        <v>0</v>
      </c>
      <c r="K157" s="242"/>
      <c r="L157" s="243"/>
      <c r="M157" s="244" t="s">
        <v>1</v>
      </c>
      <c r="N157" s="245" t="s">
        <v>37</v>
      </c>
      <c r="O157" s="88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6" t="s">
        <v>191</v>
      </c>
      <c r="AT157" s="226" t="s">
        <v>201</v>
      </c>
      <c r="AU157" s="226" t="s">
        <v>82</v>
      </c>
      <c r="AY157" s="14" t="s">
        <v>140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4" t="s">
        <v>80</v>
      </c>
      <c r="BK157" s="227">
        <f>ROUND(I157*H157,2)</f>
        <v>0</v>
      </c>
      <c r="BL157" s="14" t="s">
        <v>139</v>
      </c>
      <c r="BM157" s="226" t="s">
        <v>278</v>
      </c>
    </row>
    <row r="158" s="2" customFormat="1" ht="16.5" customHeight="1">
      <c r="A158" s="35"/>
      <c r="B158" s="36"/>
      <c r="C158" s="214" t="s">
        <v>92</v>
      </c>
      <c r="D158" s="214" t="s">
        <v>141</v>
      </c>
      <c r="E158" s="215" t="s">
        <v>840</v>
      </c>
      <c r="F158" s="216" t="s">
        <v>837</v>
      </c>
      <c r="G158" s="217" t="s">
        <v>785</v>
      </c>
      <c r="H158" s="218">
        <v>2</v>
      </c>
      <c r="I158" s="219"/>
      <c r="J158" s="220">
        <f>ROUND(I158*H158,2)</f>
        <v>0</v>
      </c>
      <c r="K158" s="221"/>
      <c r="L158" s="41"/>
      <c r="M158" s="222" t="s">
        <v>1</v>
      </c>
      <c r="N158" s="223" t="s">
        <v>37</v>
      </c>
      <c r="O158" s="88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6" t="s">
        <v>139</v>
      </c>
      <c r="AT158" s="226" t="s">
        <v>141</v>
      </c>
      <c r="AU158" s="226" t="s">
        <v>82</v>
      </c>
      <c r="AY158" s="14" t="s">
        <v>140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4" t="s">
        <v>80</v>
      </c>
      <c r="BK158" s="227">
        <f>ROUND(I158*H158,2)</f>
        <v>0</v>
      </c>
      <c r="BL158" s="14" t="s">
        <v>139</v>
      </c>
      <c r="BM158" s="226" t="s">
        <v>101</v>
      </c>
    </row>
    <row r="159" s="2" customFormat="1" ht="24.15" customHeight="1">
      <c r="A159" s="35"/>
      <c r="B159" s="36"/>
      <c r="C159" s="235" t="s">
        <v>281</v>
      </c>
      <c r="D159" s="235" t="s">
        <v>201</v>
      </c>
      <c r="E159" s="236" t="s">
        <v>841</v>
      </c>
      <c r="F159" s="237" t="s">
        <v>842</v>
      </c>
      <c r="G159" s="238" t="s">
        <v>785</v>
      </c>
      <c r="H159" s="239">
        <v>3</v>
      </c>
      <c r="I159" s="240"/>
      <c r="J159" s="241">
        <f>ROUND(I159*H159,2)</f>
        <v>0</v>
      </c>
      <c r="K159" s="242"/>
      <c r="L159" s="243"/>
      <c r="M159" s="244" t="s">
        <v>1</v>
      </c>
      <c r="N159" s="245" t="s">
        <v>37</v>
      </c>
      <c r="O159" s="88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6" t="s">
        <v>191</v>
      </c>
      <c r="AT159" s="226" t="s">
        <v>201</v>
      </c>
      <c r="AU159" s="226" t="s">
        <v>82</v>
      </c>
      <c r="AY159" s="14" t="s">
        <v>140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4" t="s">
        <v>80</v>
      </c>
      <c r="BK159" s="227">
        <f>ROUND(I159*H159,2)</f>
        <v>0</v>
      </c>
      <c r="BL159" s="14" t="s">
        <v>139</v>
      </c>
      <c r="BM159" s="226" t="s">
        <v>284</v>
      </c>
    </row>
    <row r="160" s="2" customFormat="1" ht="16.5" customHeight="1">
      <c r="A160" s="35"/>
      <c r="B160" s="36"/>
      <c r="C160" s="214" t="s">
        <v>233</v>
      </c>
      <c r="D160" s="214" t="s">
        <v>141</v>
      </c>
      <c r="E160" s="215" t="s">
        <v>843</v>
      </c>
      <c r="F160" s="216" t="s">
        <v>844</v>
      </c>
      <c r="G160" s="217" t="s">
        <v>785</v>
      </c>
      <c r="H160" s="218">
        <v>3</v>
      </c>
      <c r="I160" s="219"/>
      <c r="J160" s="220">
        <f>ROUND(I160*H160,2)</f>
        <v>0</v>
      </c>
      <c r="K160" s="221"/>
      <c r="L160" s="41"/>
      <c r="M160" s="222" t="s">
        <v>1</v>
      </c>
      <c r="N160" s="223" t="s">
        <v>37</v>
      </c>
      <c r="O160" s="88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6" t="s">
        <v>139</v>
      </c>
      <c r="AT160" s="226" t="s">
        <v>141</v>
      </c>
      <c r="AU160" s="226" t="s">
        <v>82</v>
      </c>
      <c r="AY160" s="14" t="s">
        <v>140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4" t="s">
        <v>80</v>
      </c>
      <c r="BK160" s="227">
        <f>ROUND(I160*H160,2)</f>
        <v>0</v>
      </c>
      <c r="BL160" s="14" t="s">
        <v>139</v>
      </c>
      <c r="BM160" s="226" t="s">
        <v>287</v>
      </c>
    </row>
    <row r="161" s="2" customFormat="1" ht="24.15" customHeight="1">
      <c r="A161" s="35"/>
      <c r="B161" s="36"/>
      <c r="C161" s="235" t="s">
        <v>289</v>
      </c>
      <c r="D161" s="235" t="s">
        <v>201</v>
      </c>
      <c r="E161" s="236" t="s">
        <v>845</v>
      </c>
      <c r="F161" s="237" t="s">
        <v>846</v>
      </c>
      <c r="G161" s="238" t="s">
        <v>785</v>
      </c>
      <c r="H161" s="239">
        <v>4</v>
      </c>
      <c r="I161" s="240"/>
      <c r="J161" s="241">
        <f>ROUND(I161*H161,2)</f>
        <v>0</v>
      </c>
      <c r="K161" s="242"/>
      <c r="L161" s="243"/>
      <c r="M161" s="244" t="s">
        <v>1</v>
      </c>
      <c r="N161" s="245" t="s">
        <v>37</v>
      </c>
      <c r="O161" s="88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6" t="s">
        <v>191</v>
      </c>
      <c r="AT161" s="226" t="s">
        <v>201</v>
      </c>
      <c r="AU161" s="226" t="s">
        <v>82</v>
      </c>
      <c r="AY161" s="14" t="s">
        <v>140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4" t="s">
        <v>80</v>
      </c>
      <c r="BK161" s="227">
        <f>ROUND(I161*H161,2)</f>
        <v>0</v>
      </c>
      <c r="BL161" s="14" t="s">
        <v>139</v>
      </c>
      <c r="BM161" s="226" t="s">
        <v>292</v>
      </c>
    </row>
    <row r="162" s="2" customFormat="1" ht="16.5" customHeight="1">
      <c r="A162" s="35"/>
      <c r="B162" s="36"/>
      <c r="C162" s="214" t="s">
        <v>237</v>
      </c>
      <c r="D162" s="214" t="s">
        <v>141</v>
      </c>
      <c r="E162" s="215" t="s">
        <v>847</v>
      </c>
      <c r="F162" s="216" t="s">
        <v>844</v>
      </c>
      <c r="G162" s="217" t="s">
        <v>785</v>
      </c>
      <c r="H162" s="218">
        <v>4</v>
      </c>
      <c r="I162" s="219"/>
      <c r="J162" s="220">
        <f>ROUND(I162*H162,2)</f>
        <v>0</v>
      </c>
      <c r="K162" s="221"/>
      <c r="L162" s="41"/>
      <c r="M162" s="222" t="s">
        <v>1</v>
      </c>
      <c r="N162" s="223" t="s">
        <v>37</v>
      </c>
      <c r="O162" s="88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6" t="s">
        <v>139</v>
      </c>
      <c r="AT162" s="226" t="s">
        <v>141</v>
      </c>
      <c r="AU162" s="226" t="s">
        <v>82</v>
      </c>
      <c r="AY162" s="14" t="s">
        <v>140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4" t="s">
        <v>80</v>
      </c>
      <c r="BK162" s="227">
        <f>ROUND(I162*H162,2)</f>
        <v>0</v>
      </c>
      <c r="BL162" s="14" t="s">
        <v>139</v>
      </c>
      <c r="BM162" s="226" t="s">
        <v>296</v>
      </c>
    </row>
    <row r="163" s="2" customFormat="1" ht="24.15" customHeight="1">
      <c r="A163" s="35"/>
      <c r="B163" s="36"/>
      <c r="C163" s="235" t="s">
        <v>297</v>
      </c>
      <c r="D163" s="235" t="s">
        <v>201</v>
      </c>
      <c r="E163" s="236" t="s">
        <v>848</v>
      </c>
      <c r="F163" s="237" t="s">
        <v>849</v>
      </c>
      <c r="G163" s="238" t="s">
        <v>785</v>
      </c>
      <c r="H163" s="239">
        <v>1</v>
      </c>
      <c r="I163" s="240"/>
      <c r="J163" s="241">
        <f>ROUND(I163*H163,2)</f>
        <v>0</v>
      </c>
      <c r="K163" s="242"/>
      <c r="L163" s="243"/>
      <c r="M163" s="244" t="s">
        <v>1</v>
      </c>
      <c r="N163" s="245" t="s">
        <v>37</v>
      </c>
      <c r="O163" s="88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6" t="s">
        <v>191</v>
      </c>
      <c r="AT163" s="226" t="s">
        <v>201</v>
      </c>
      <c r="AU163" s="226" t="s">
        <v>82</v>
      </c>
      <c r="AY163" s="14" t="s">
        <v>140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4" t="s">
        <v>80</v>
      </c>
      <c r="BK163" s="227">
        <f>ROUND(I163*H163,2)</f>
        <v>0</v>
      </c>
      <c r="BL163" s="14" t="s">
        <v>139</v>
      </c>
      <c r="BM163" s="226" t="s">
        <v>104</v>
      </c>
    </row>
    <row r="164" s="2" customFormat="1" ht="16.5" customHeight="1">
      <c r="A164" s="35"/>
      <c r="B164" s="36"/>
      <c r="C164" s="214" t="s">
        <v>241</v>
      </c>
      <c r="D164" s="214" t="s">
        <v>141</v>
      </c>
      <c r="E164" s="215" t="s">
        <v>850</v>
      </c>
      <c r="F164" s="216" t="s">
        <v>844</v>
      </c>
      <c r="G164" s="217" t="s">
        <v>785</v>
      </c>
      <c r="H164" s="218">
        <v>1</v>
      </c>
      <c r="I164" s="219"/>
      <c r="J164" s="220">
        <f>ROUND(I164*H164,2)</f>
        <v>0</v>
      </c>
      <c r="K164" s="221"/>
      <c r="L164" s="41"/>
      <c r="M164" s="222" t="s">
        <v>1</v>
      </c>
      <c r="N164" s="223" t="s">
        <v>37</v>
      </c>
      <c r="O164" s="88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6" t="s">
        <v>139</v>
      </c>
      <c r="AT164" s="226" t="s">
        <v>141</v>
      </c>
      <c r="AU164" s="226" t="s">
        <v>82</v>
      </c>
      <c r="AY164" s="14" t="s">
        <v>140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4" t="s">
        <v>80</v>
      </c>
      <c r="BK164" s="227">
        <f>ROUND(I164*H164,2)</f>
        <v>0</v>
      </c>
      <c r="BL164" s="14" t="s">
        <v>139</v>
      </c>
      <c r="BM164" s="226" t="s">
        <v>302</v>
      </c>
    </row>
    <row r="165" s="2" customFormat="1" ht="16.5" customHeight="1">
      <c r="A165" s="35"/>
      <c r="B165" s="36"/>
      <c r="C165" s="235" t="s">
        <v>303</v>
      </c>
      <c r="D165" s="235" t="s">
        <v>201</v>
      </c>
      <c r="E165" s="236" t="s">
        <v>851</v>
      </c>
      <c r="F165" s="237" t="s">
        <v>852</v>
      </c>
      <c r="G165" s="238" t="s">
        <v>785</v>
      </c>
      <c r="H165" s="239">
        <v>1</v>
      </c>
      <c r="I165" s="240"/>
      <c r="J165" s="241">
        <f>ROUND(I165*H165,2)</f>
        <v>0</v>
      </c>
      <c r="K165" s="242"/>
      <c r="L165" s="243"/>
      <c r="M165" s="244" t="s">
        <v>1</v>
      </c>
      <c r="N165" s="245" t="s">
        <v>37</v>
      </c>
      <c r="O165" s="88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6" t="s">
        <v>191</v>
      </c>
      <c r="AT165" s="226" t="s">
        <v>201</v>
      </c>
      <c r="AU165" s="226" t="s">
        <v>82</v>
      </c>
      <c r="AY165" s="14" t="s">
        <v>140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4" t="s">
        <v>80</v>
      </c>
      <c r="BK165" s="227">
        <f>ROUND(I165*H165,2)</f>
        <v>0</v>
      </c>
      <c r="BL165" s="14" t="s">
        <v>139</v>
      </c>
      <c r="BM165" s="226" t="s">
        <v>306</v>
      </c>
    </row>
    <row r="166" s="2" customFormat="1" ht="16.5" customHeight="1">
      <c r="A166" s="35"/>
      <c r="B166" s="36"/>
      <c r="C166" s="214" t="s">
        <v>245</v>
      </c>
      <c r="D166" s="214" t="s">
        <v>141</v>
      </c>
      <c r="E166" s="215" t="s">
        <v>853</v>
      </c>
      <c r="F166" s="216" t="s">
        <v>854</v>
      </c>
      <c r="G166" s="217" t="s">
        <v>785</v>
      </c>
      <c r="H166" s="218">
        <v>1</v>
      </c>
      <c r="I166" s="219"/>
      <c r="J166" s="220">
        <f>ROUND(I166*H166,2)</f>
        <v>0</v>
      </c>
      <c r="K166" s="221"/>
      <c r="L166" s="41"/>
      <c r="M166" s="222" t="s">
        <v>1</v>
      </c>
      <c r="N166" s="223" t="s">
        <v>37</v>
      </c>
      <c r="O166" s="88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6" t="s">
        <v>139</v>
      </c>
      <c r="AT166" s="226" t="s">
        <v>141</v>
      </c>
      <c r="AU166" s="226" t="s">
        <v>82</v>
      </c>
      <c r="AY166" s="14" t="s">
        <v>140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4" t="s">
        <v>80</v>
      </c>
      <c r="BK166" s="227">
        <f>ROUND(I166*H166,2)</f>
        <v>0</v>
      </c>
      <c r="BL166" s="14" t="s">
        <v>139</v>
      </c>
      <c r="BM166" s="226" t="s">
        <v>309</v>
      </c>
    </row>
    <row r="167" s="2" customFormat="1" ht="37.8" customHeight="1">
      <c r="A167" s="35"/>
      <c r="B167" s="36"/>
      <c r="C167" s="235" t="s">
        <v>310</v>
      </c>
      <c r="D167" s="235" t="s">
        <v>201</v>
      </c>
      <c r="E167" s="236" t="s">
        <v>855</v>
      </c>
      <c r="F167" s="237" t="s">
        <v>856</v>
      </c>
      <c r="G167" s="238" t="s">
        <v>785</v>
      </c>
      <c r="H167" s="239">
        <v>3</v>
      </c>
      <c r="I167" s="240"/>
      <c r="J167" s="241">
        <f>ROUND(I167*H167,2)</f>
        <v>0</v>
      </c>
      <c r="K167" s="242"/>
      <c r="L167" s="243"/>
      <c r="M167" s="244" t="s">
        <v>1</v>
      </c>
      <c r="N167" s="245" t="s">
        <v>37</v>
      </c>
      <c r="O167" s="88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6" t="s">
        <v>191</v>
      </c>
      <c r="AT167" s="226" t="s">
        <v>201</v>
      </c>
      <c r="AU167" s="226" t="s">
        <v>82</v>
      </c>
      <c r="AY167" s="14" t="s">
        <v>140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14" t="s">
        <v>80</v>
      </c>
      <c r="BK167" s="227">
        <f>ROUND(I167*H167,2)</f>
        <v>0</v>
      </c>
      <c r="BL167" s="14" t="s">
        <v>139</v>
      </c>
      <c r="BM167" s="226" t="s">
        <v>313</v>
      </c>
    </row>
    <row r="168" s="2" customFormat="1" ht="16.5" customHeight="1">
      <c r="A168" s="35"/>
      <c r="B168" s="36"/>
      <c r="C168" s="214" t="s">
        <v>95</v>
      </c>
      <c r="D168" s="214" t="s">
        <v>141</v>
      </c>
      <c r="E168" s="215" t="s">
        <v>857</v>
      </c>
      <c r="F168" s="216" t="s">
        <v>858</v>
      </c>
      <c r="G168" s="217" t="s">
        <v>785</v>
      </c>
      <c r="H168" s="218">
        <v>3</v>
      </c>
      <c r="I168" s="219"/>
      <c r="J168" s="220">
        <f>ROUND(I168*H168,2)</f>
        <v>0</v>
      </c>
      <c r="K168" s="221"/>
      <c r="L168" s="41"/>
      <c r="M168" s="222" t="s">
        <v>1</v>
      </c>
      <c r="N168" s="223" t="s">
        <v>37</v>
      </c>
      <c r="O168" s="88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6" t="s">
        <v>139</v>
      </c>
      <c r="AT168" s="226" t="s">
        <v>141</v>
      </c>
      <c r="AU168" s="226" t="s">
        <v>82</v>
      </c>
      <c r="AY168" s="14" t="s">
        <v>140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4" t="s">
        <v>80</v>
      </c>
      <c r="BK168" s="227">
        <f>ROUND(I168*H168,2)</f>
        <v>0</v>
      </c>
      <c r="BL168" s="14" t="s">
        <v>139</v>
      </c>
      <c r="BM168" s="226" t="s">
        <v>107</v>
      </c>
    </row>
    <row r="169" s="2" customFormat="1" ht="37.8" customHeight="1">
      <c r="A169" s="35"/>
      <c r="B169" s="36"/>
      <c r="C169" s="235" t="s">
        <v>316</v>
      </c>
      <c r="D169" s="235" t="s">
        <v>201</v>
      </c>
      <c r="E169" s="236" t="s">
        <v>859</v>
      </c>
      <c r="F169" s="237" t="s">
        <v>860</v>
      </c>
      <c r="G169" s="238" t="s">
        <v>785</v>
      </c>
      <c r="H169" s="239">
        <v>10</v>
      </c>
      <c r="I169" s="240"/>
      <c r="J169" s="241">
        <f>ROUND(I169*H169,2)</f>
        <v>0</v>
      </c>
      <c r="K169" s="242"/>
      <c r="L169" s="243"/>
      <c r="M169" s="244" t="s">
        <v>1</v>
      </c>
      <c r="N169" s="245" t="s">
        <v>37</v>
      </c>
      <c r="O169" s="88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6" t="s">
        <v>191</v>
      </c>
      <c r="AT169" s="226" t="s">
        <v>201</v>
      </c>
      <c r="AU169" s="226" t="s">
        <v>82</v>
      </c>
      <c r="AY169" s="14" t="s">
        <v>140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14" t="s">
        <v>80</v>
      </c>
      <c r="BK169" s="227">
        <f>ROUND(I169*H169,2)</f>
        <v>0</v>
      </c>
      <c r="BL169" s="14" t="s">
        <v>139</v>
      </c>
      <c r="BM169" s="226" t="s">
        <v>319</v>
      </c>
    </row>
    <row r="170" s="2" customFormat="1" ht="16.5" customHeight="1">
      <c r="A170" s="35"/>
      <c r="B170" s="36"/>
      <c r="C170" s="214" t="s">
        <v>251</v>
      </c>
      <c r="D170" s="214" t="s">
        <v>141</v>
      </c>
      <c r="E170" s="215" t="s">
        <v>861</v>
      </c>
      <c r="F170" s="216" t="s">
        <v>858</v>
      </c>
      <c r="G170" s="217" t="s">
        <v>785</v>
      </c>
      <c r="H170" s="218">
        <v>10</v>
      </c>
      <c r="I170" s="219"/>
      <c r="J170" s="220">
        <f>ROUND(I170*H170,2)</f>
        <v>0</v>
      </c>
      <c r="K170" s="221"/>
      <c r="L170" s="41"/>
      <c r="M170" s="222" t="s">
        <v>1</v>
      </c>
      <c r="N170" s="223" t="s">
        <v>37</v>
      </c>
      <c r="O170" s="88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6" t="s">
        <v>139</v>
      </c>
      <c r="AT170" s="226" t="s">
        <v>141</v>
      </c>
      <c r="AU170" s="226" t="s">
        <v>82</v>
      </c>
      <c r="AY170" s="14" t="s">
        <v>140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4" t="s">
        <v>80</v>
      </c>
      <c r="BK170" s="227">
        <f>ROUND(I170*H170,2)</f>
        <v>0</v>
      </c>
      <c r="BL170" s="14" t="s">
        <v>139</v>
      </c>
      <c r="BM170" s="226" t="s">
        <v>322</v>
      </c>
    </row>
    <row r="171" s="2" customFormat="1" ht="16.5" customHeight="1">
      <c r="A171" s="35"/>
      <c r="B171" s="36"/>
      <c r="C171" s="235" t="s">
        <v>323</v>
      </c>
      <c r="D171" s="235" t="s">
        <v>201</v>
      </c>
      <c r="E171" s="236" t="s">
        <v>862</v>
      </c>
      <c r="F171" s="237" t="s">
        <v>863</v>
      </c>
      <c r="G171" s="238" t="s">
        <v>785</v>
      </c>
      <c r="H171" s="239">
        <v>1</v>
      </c>
      <c r="I171" s="240"/>
      <c r="J171" s="241">
        <f>ROUND(I171*H171,2)</f>
        <v>0</v>
      </c>
      <c r="K171" s="242"/>
      <c r="L171" s="243"/>
      <c r="M171" s="244" t="s">
        <v>1</v>
      </c>
      <c r="N171" s="245" t="s">
        <v>37</v>
      </c>
      <c r="O171" s="88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6" t="s">
        <v>191</v>
      </c>
      <c r="AT171" s="226" t="s">
        <v>201</v>
      </c>
      <c r="AU171" s="226" t="s">
        <v>82</v>
      </c>
      <c r="AY171" s="14" t="s">
        <v>140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14" t="s">
        <v>80</v>
      </c>
      <c r="BK171" s="227">
        <f>ROUND(I171*H171,2)</f>
        <v>0</v>
      </c>
      <c r="BL171" s="14" t="s">
        <v>139</v>
      </c>
      <c r="BM171" s="226" t="s">
        <v>326</v>
      </c>
    </row>
    <row r="172" s="2" customFormat="1" ht="16.5" customHeight="1">
      <c r="A172" s="35"/>
      <c r="B172" s="36"/>
      <c r="C172" s="214" t="s">
        <v>254</v>
      </c>
      <c r="D172" s="214" t="s">
        <v>141</v>
      </c>
      <c r="E172" s="215" t="s">
        <v>864</v>
      </c>
      <c r="F172" s="216" t="s">
        <v>865</v>
      </c>
      <c r="G172" s="217" t="s">
        <v>785</v>
      </c>
      <c r="H172" s="218">
        <v>1</v>
      </c>
      <c r="I172" s="219"/>
      <c r="J172" s="220">
        <f>ROUND(I172*H172,2)</f>
        <v>0</v>
      </c>
      <c r="K172" s="221"/>
      <c r="L172" s="41"/>
      <c r="M172" s="222" t="s">
        <v>1</v>
      </c>
      <c r="N172" s="223" t="s">
        <v>37</v>
      </c>
      <c r="O172" s="88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6" t="s">
        <v>139</v>
      </c>
      <c r="AT172" s="226" t="s">
        <v>141</v>
      </c>
      <c r="AU172" s="226" t="s">
        <v>82</v>
      </c>
      <c r="AY172" s="14" t="s">
        <v>140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4" t="s">
        <v>80</v>
      </c>
      <c r="BK172" s="227">
        <f>ROUND(I172*H172,2)</f>
        <v>0</v>
      </c>
      <c r="BL172" s="14" t="s">
        <v>139</v>
      </c>
      <c r="BM172" s="226" t="s">
        <v>329</v>
      </c>
    </row>
    <row r="173" s="2" customFormat="1" ht="16.5" customHeight="1">
      <c r="A173" s="35"/>
      <c r="B173" s="36"/>
      <c r="C173" s="235" t="s">
        <v>330</v>
      </c>
      <c r="D173" s="235" t="s">
        <v>201</v>
      </c>
      <c r="E173" s="236" t="s">
        <v>866</v>
      </c>
      <c r="F173" s="237" t="s">
        <v>867</v>
      </c>
      <c r="G173" s="238" t="s">
        <v>785</v>
      </c>
      <c r="H173" s="239">
        <v>2</v>
      </c>
      <c r="I173" s="240"/>
      <c r="J173" s="241">
        <f>ROUND(I173*H173,2)</f>
        <v>0</v>
      </c>
      <c r="K173" s="242"/>
      <c r="L173" s="243"/>
      <c r="M173" s="244" t="s">
        <v>1</v>
      </c>
      <c r="N173" s="245" t="s">
        <v>37</v>
      </c>
      <c r="O173" s="88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6" t="s">
        <v>191</v>
      </c>
      <c r="AT173" s="226" t="s">
        <v>201</v>
      </c>
      <c r="AU173" s="226" t="s">
        <v>82</v>
      </c>
      <c r="AY173" s="14" t="s">
        <v>140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4" t="s">
        <v>80</v>
      </c>
      <c r="BK173" s="227">
        <f>ROUND(I173*H173,2)</f>
        <v>0</v>
      </c>
      <c r="BL173" s="14" t="s">
        <v>139</v>
      </c>
      <c r="BM173" s="226" t="s">
        <v>110</v>
      </c>
    </row>
    <row r="174" s="2" customFormat="1" ht="16.5" customHeight="1">
      <c r="A174" s="35"/>
      <c r="B174" s="36"/>
      <c r="C174" s="214" t="s">
        <v>258</v>
      </c>
      <c r="D174" s="214" t="s">
        <v>141</v>
      </c>
      <c r="E174" s="215" t="s">
        <v>868</v>
      </c>
      <c r="F174" s="216" t="s">
        <v>865</v>
      </c>
      <c r="G174" s="217" t="s">
        <v>785</v>
      </c>
      <c r="H174" s="218">
        <v>2</v>
      </c>
      <c r="I174" s="219"/>
      <c r="J174" s="220">
        <f>ROUND(I174*H174,2)</f>
        <v>0</v>
      </c>
      <c r="K174" s="221"/>
      <c r="L174" s="41"/>
      <c r="M174" s="222" t="s">
        <v>1</v>
      </c>
      <c r="N174" s="223" t="s">
        <v>37</v>
      </c>
      <c r="O174" s="88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6" t="s">
        <v>139</v>
      </c>
      <c r="AT174" s="226" t="s">
        <v>141</v>
      </c>
      <c r="AU174" s="226" t="s">
        <v>82</v>
      </c>
      <c r="AY174" s="14" t="s">
        <v>140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14" t="s">
        <v>80</v>
      </c>
      <c r="BK174" s="227">
        <f>ROUND(I174*H174,2)</f>
        <v>0</v>
      </c>
      <c r="BL174" s="14" t="s">
        <v>139</v>
      </c>
      <c r="BM174" s="226" t="s">
        <v>335</v>
      </c>
    </row>
    <row r="175" s="2" customFormat="1" ht="16.5" customHeight="1">
      <c r="A175" s="35"/>
      <c r="B175" s="36"/>
      <c r="C175" s="235" t="s">
        <v>336</v>
      </c>
      <c r="D175" s="235" t="s">
        <v>201</v>
      </c>
      <c r="E175" s="236" t="s">
        <v>869</v>
      </c>
      <c r="F175" s="237" t="s">
        <v>870</v>
      </c>
      <c r="G175" s="238" t="s">
        <v>785</v>
      </c>
      <c r="H175" s="239">
        <v>1</v>
      </c>
      <c r="I175" s="240"/>
      <c r="J175" s="241">
        <f>ROUND(I175*H175,2)</f>
        <v>0</v>
      </c>
      <c r="K175" s="242"/>
      <c r="L175" s="243"/>
      <c r="M175" s="244" t="s">
        <v>1</v>
      </c>
      <c r="N175" s="245" t="s">
        <v>37</v>
      </c>
      <c r="O175" s="88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6" t="s">
        <v>191</v>
      </c>
      <c r="AT175" s="226" t="s">
        <v>201</v>
      </c>
      <c r="AU175" s="226" t="s">
        <v>82</v>
      </c>
      <c r="AY175" s="14" t="s">
        <v>140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4" t="s">
        <v>80</v>
      </c>
      <c r="BK175" s="227">
        <f>ROUND(I175*H175,2)</f>
        <v>0</v>
      </c>
      <c r="BL175" s="14" t="s">
        <v>139</v>
      </c>
      <c r="BM175" s="226" t="s">
        <v>339</v>
      </c>
    </row>
    <row r="176" s="2" customFormat="1" ht="16.5" customHeight="1">
      <c r="A176" s="35"/>
      <c r="B176" s="36"/>
      <c r="C176" s="214" t="s">
        <v>261</v>
      </c>
      <c r="D176" s="214" t="s">
        <v>141</v>
      </c>
      <c r="E176" s="215" t="s">
        <v>871</v>
      </c>
      <c r="F176" s="216" t="s">
        <v>865</v>
      </c>
      <c r="G176" s="217" t="s">
        <v>785</v>
      </c>
      <c r="H176" s="218">
        <v>1</v>
      </c>
      <c r="I176" s="219"/>
      <c r="J176" s="220">
        <f>ROUND(I176*H176,2)</f>
        <v>0</v>
      </c>
      <c r="K176" s="221"/>
      <c r="L176" s="41"/>
      <c r="M176" s="222" t="s">
        <v>1</v>
      </c>
      <c r="N176" s="223" t="s">
        <v>37</v>
      </c>
      <c r="O176" s="88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6" t="s">
        <v>139</v>
      </c>
      <c r="AT176" s="226" t="s">
        <v>141</v>
      </c>
      <c r="AU176" s="226" t="s">
        <v>82</v>
      </c>
      <c r="AY176" s="14" t="s">
        <v>140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14" t="s">
        <v>80</v>
      </c>
      <c r="BK176" s="227">
        <f>ROUND(I176*H176,2)</f>
        <v>0</v>
      </c>
      <c r="BL176" s="14" t="s">
        <v>139</v>
      </c>
      <c r="BM176" s="226" t="s">
        <v>342</v>
      </c>
    </row>
    <row r="177" s="2" customFormat="1" ht="16.5" customHeight="1">
      <c r="A177" s="35"/>
      <c r="B177" s="36"/>
      <c r="C177" s="235" t="s">
        <v>343</v>
      </c>
      <c r="D177" s="235" t="s">
        <v>201</v>
      </c>
      <c r="E177" s="236" t="s">
        <v>872</v>
      </c>
      <c r="F177" s="237" t="s">
        <v>873</v>
      </c>
      <c r="G177" s="238" t="s">
        <v>785</v>
      </c>
      <c r="H177" s="239">
        <v>1</v>
      </c>
      <c r="I177" s="240"/>
      <c r="J177" s="241">
        <f>ROUND(I177*H177,2)</f>
        <v>0</v>
      </c>
      <c r="K177" s="242"/>
      <c r="L177" s="243"/>
      <c r="M177" s="244" t="s">
        <v>1</v>
      </c>
      <c r="N177" s="245" t="s">
        <v>37</v>
      </c>
      <c r="O177" s="88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6" t="s">
        <v>191</v>
      </c>
      <c r="AT177" s="226" t="s">
        <v>201</v>
      </c>
      <c r="AU177" s="226" t="s">
        <v>82</v>
      </c>
      <c r="AY177" s="14" t="s">
        <v>140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4" t="s">
        <v>80</v>
      </c>
      <c r="BK177" s="227">
        <f>ROUND(I177*H177,2)</f>
        <v>0</v>
      </c>
      <c r="BL177" s="14" t="s">
        <v>139</v>
      </c>
      <c r="BM177" s="226" t="s">
        <v>346</v>
      </c>
    </row>
    <row r="178" s="2" customFormat="1" ht="16.5" customHeight="1">
      <c r="A178" s="35"/>
      <c r="B178" s="36"/>
      <c r="C178" s="214" t="s">
        <v>98</v>
      </c>
      <c r="D178" s="214" t="s">
        <v>141</v>
      </c>
      <c r="E178" s="215" t="s">
        <v>874</v>
      </c>
      <c r="F178" s="216" t="s">
        <v>865</v>
      </c>
      <c r="G178" s="217" t="s">
        <v>785</v>
      </c>
      <c r="H178" s="218">
        <v>1</v>
      </c>
      <c r="I178" s="219"/>
      <c r="J178" s="220">
        <f>ROUND(I178*H178,2)</f>
        <v>0</v>
      </c>
      <c r="K178" s="221"/>
      <c r="L178" s="41"/>
      <c r="M178" s="222" t="s">
        <v>1</v>
      </c>
      <c r="N178" s="223" t="s">
        <v>37</v>
      </c>
      <c r="O178" s="88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6" t="s">
        <v>139</v>
      </c>
      <c r="AT178" s="226" t="s">
        <v>141</v>
      </c>
      <c r="AU178" s="226" t="s">
        <v>82</v>
      </c>
      <c r="AY178" s="14" t="s">
        <v>140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14" t="s">
        <v>80</v>
      </c>
      <c r="BK178" s="227">
        <f>ROUND(I178*H178,2)</f>
        <v>0</v>
      </c>
      <c r="BL178" s="14" t="s">
        <v>139</v>
      </c>
      <c r="BM178" s="226" t="s">
        <v>86</v>
      </c>
    </row>
    <row r="179" s="2" customFormat="1" ht="16.5" customHeight="1">
      <c r="A179" s="35"/>
      <c r="B179" s="36"/>
      <c r="C179" s="235" t="s">
        <v>349</v>
      </c>
      <c r="D179" s="235" t="s">
        <v>201</v>
      </c>
      <c r="E179" s="236" t="s">
        <v>875</v>
      </c>
      <c r="F179" s="237" t="s">
        <v>876</v>
      </c>
      <c r="G179" s="238" t="s">
        <v>785</v>
      </c>
      <c r="H179" s="239">
        <v>1</v>
      </c>
      <c r="I179" s="240"/>
      <c r="J179" s="241">
        <f>ROUND(I179*H179,2)</f>
        <v>0</v>
      </c>
      <c r="K179" s="242"/>
      <c r="L179" s="243"/>
      <c r="M179" s="244" t="s">
        <v>1</v>
      </c>
      <c r="N179" s="245" t="s">
        <v>37</v>
      </c>
      <c r="O179" s="88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6" t="s">
        <v>191</v>
      </c>
      <c r="AT179" s="226" t="s">
        <v>201</v>
      </c>
      <c r="AU179" s="226" t="s">
        <v>82</v>
      </c>
      <c r="AY179" s="14" t="s">
        <v>140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4" t="s">
        <v>80</v>
      </c>
      <c r="BK179" s="227">
        <f>ROUND(I179*H179,2)</f>
        <v>0</v>
      </c>
      <c r="BL179" s="14" t="s">
        <v>139</v>
      </c>
      <c r="BM179" s="226" t="s">
        <v>352</v>
      </c>
    </row>
    <row r="180" s="2" customFormat="1" ht="16.5" customHeight="1">
      <c r="A180" s="35"/>
      <c r="B180" s="36"/>
      <c r="C180" s="214" t="s">
        <v>267</v>
      </c>
      <c r="D180" s="214" t="s">
        <v>141</v>
      </c>
      <c r="E180" s="215" t="s">
        <v>877</v>
      </c>
      <c r="F180" s="216" t="s">
        <v>865</v>
      </c>
      <c r="G180" s="217" t="s">
        <v>785</v>
      </c>
      <c r="H180" s="218">
        <v>1</v>
      </c>
      <c r="I180" s="219"/>
      <c r="J180" s="220">
        <f>ROUND(I180*H180,2)</f>
        <v>0</v>
      </c>
      <c r="K180" s="221"/>
      <c r="L180" s="41"/>
      <c r="M180" s="222" t="s">
        <v>1</v>
      </c>
      <c r="N180" s="223" t="s">
        <v>37</v>
      </c>
      <c r="O180" s="88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6" t="s">
        <v>139</v>
      </c>
      <c r="AT180" s="226" t="s">
        <v>141</v>
      </c>
      <c r="AU180" s="226" t="s">
        <v>82</v>
      </c>
      <c r="AY180" s="14" t="s">
        <v>140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4" t="s">
        <v>80</v>
      </c>
      <c r="BK180" s="227">
        <f>ROUND(I180*H180,2)</f>
        <v>0</v>
      </c>
      <c r="BL180" s="14" t="s">
        <v>139</v>
      </c>
      <c r="BM180" s="226" t="s">
        <v>355</v>
      </c>
    </row>
    <row r="181" s="2" customFormat="1" ht="21.75" customHeight="1">
      <c r="A181" s="35"/>
      <c r="B181" s="36"/>
      <c r="C181" s="235" t="s">
        <v>356</v>
      </c>
      <c r="D181" s="235" t="s">
        <v>201</v>
      </c>
      <c r="E181" s="236" t="s">
        <v>878</v>
      </c>
      <c r="F181" s="237" t="s">
        <v>879</v>
      </c>
      <c r="G181" s="238" t="s">
        <v>240</v>
      </c>
      <c r="H181" s="239">
        <v>2</v>
      </c>
      <c r="I181" s="240"/>
      <c r="J181" s="241">
        <f>ROUND(I181*H181,2)</f>
        <v>0</v>
      </c>
      <c r="K181" s="242"/>
      <c r="L181" s="243"/>
      <c r="M181" s="244" t="s">
        <v>1</v>
      </c>
      <c r="N181" s="245" t="s">
        <v>37</v>
      </c>
      <c r="O181" s="88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6" t="s">
        <v>191</v>
      </c>
      <c r="AT181" s="226" t="s">
        <v>201</v>
      </c>
      <c r="AU181" s="226" t="s">
        <v>82</v>
      </c>
      <c r="AY181" s="14" t="s">
        <v>140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4" t="s">
        <v>80</v>
      </c>
      <c r="BK181" s="227">
        <f>ROUND(I181*H181,2)</f>
        <v>0</v>
      </c>
      <c r="BL181" s="14" t="s">
        <v>139</v>
      </c>
      <c r="BM181" s="226" t="s">
        <v>359</v>
      </c>
    </row>
    <row r="182" s="2" customFormat="1" ht="16.5" customHeight="1">
      <c r="A182" s="35"/>
      <c r="B182" s="36"/>
      <c r="C182" s="214" t="s">
        <v>271</v>
      </c>
      <c r="D182" s="214" t="s">
        <v>141</v>
      </c>
      <c r="E182" s="215" t="s">
        <v>880</v>
      </c>
      <c r="F182" s="216" t="s">
        <v>881</v>
      </c>
      <c r="G182" s="217" t="s">
        <v>240</v>
      </c>
      <c r="H182" s="218">
        <v>2</v>
      </c>
      <c r="I182" s="219"/>
      <c r="J182" s="220">
        <f>ROUND(I182*H182,2)</f>
        <v>0</v>
      </c>
      <c r="K182" s="221"/>
      <c r="L182" s="41"/>
      <c r="M182" s="222" t="s">
        <v>1</v>
      </c>
      <c r="N182" s="223" t="s">
        <v>37</v>
      </c>
      <c r="O182" s="88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6" t="s">
        <v>139</v>
      </c>
      <c r="AT182" s="226" t="s">
        <v>141</v>
      </c>
      <c r="AU182" s="226" t="s">
        <v>82</v>
      </c>
      <c r="AY182" s="14" t="s">
        <v>140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14" t="s">
        <v>80</v>
      </c>
      <c r="BK182" s="227">
        <f>ROUND(I182*H182,2)</f>
        <v>0</v>
      </c>
      <c r="BL182" s="14" t="s">
        <v>139</v>
      </c>
      <c r="BM182" s="226" t="s">
        <v>363</v>
      </c>
    </row>
    <row r="183" s="2" customFormat="1" ht="21.75" customHeight="1">
      <c r="A183" s="35"/>
      <c r="B183" s="36"/>
      <c r="C183" s="235" t="s">
        <v>364</v>
      </c>
      <c r="D183" s="235" t="s">
        <v>201</v>
      </c>
      <c r="E183" s="236" t="s">
        <v>882</v>
      </c>
      <c r="F183" s="237" t="s">
        <v>883</v>
      </c>
      <c r="G183" s="238" t="s">
        <v>240</v>
      </c>
      <c r="H183" s="239">
        <v>5</v>
      </c>
      <c r="I183" s="240"/>
      <c r="J183" s="241">
        <f>ROUND(I183*H183,2)</f>
        <v>0</v>
      </c>
      <c r="K183" s="242"/>
      <c r="L183" s="243"/>
      <c r="M183" s="244" t="s">
        <v>1</v>
      </c>
      <c r="N183" s="245" t="s">
        <v>37</v>
      </c>
      <c r="O183" s="88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6" t="s">
        <v>191</v>
      </c>
      <c r="AT183" s="226" t="s">
        <v>201</v>
      </c>
      <c r="AU183" s="226" t="s">
        <v>82</v>
      </c>
      <c r="AY183" s="14" t="s">
        <v>140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14" t="s">
        <v>80</v>
      </c>
      <c r="BK183" s="227">
        <f>ROUND(I183*H183,2)</f>
        <v>0</v>
      </c>
      <c r="BL183" s="14" t="s">
        <v>139</v>
      </c>
      <c r="BM183" s="226" t="s">
        <v>367</v>
      </c>
    </row>
    <row r="184" s="2" customFormat="1" ht="16.5" customHeight="1">
      <c r="A184" s="35"/>
      <c r="B184" s="36"/>
      <c r="C184" s="214" t="s">
        <v>274</v>
      </c>
      <c r="D184" s="214" t="s">
        <v>141</v>
      </c>
      <c r="E184" s="215" t="s">
        <v>884</v>
      </c>
      <c r="F184" s="216" t="s">
        <v>885</v>
      </c>
      <c r="G184" s="217" t="s">
        <v>240</v>
      </c>
      <c r="H184" s="218">
        <v>5</v>
      </c>
      <c r="I184" s="219"/>
      <c r="J184" s="220">
        <f>ROUND(I184*H184,2)</f>
        <v>0</v>
      </c>
      <c r="K184" s="221"/>
      <c r="L184" s="41"/>
      <c r="M184" s="222" t="s">
        <v>1</v>
      </c>
      <c r="N184" s="223" t="s">
        <v>37</v>
      </c>
      <c r="O184" s="88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6" t="s">
        <v>139</v>
      </c>
      <c r="AT184" s="226" t="s">
        <v>141</v>
      </c>
      <c r="AU184" s="226" t="s">
        <v>82</v>
      </c>
      <c r="AY184" s="14" t="s">
        <v>140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4" t="s">
        <v>80</v>
      </c>
      <c r="BK184" s="227">
        <f>ROUND(I184*H184,2)</f>
        <v>0</v>
      </c>
      <c r="BL184" s="14" t="s">
        <v>139</v>
      </c>
      <c r="BM184" s="226" t="s">
        <v>371</v>
      </c>
    </row>
    <row r="185" s="2" customFormat="1" ht="24.15" customHeight="1">
      <c r="A185" s="35"/>
      <c r="B185" s="36"/>
      <c r="C185" s="235" t="s">
        <v>372</v>
      </c>
      <c r="D185" s="235" t="s">
        <v>201</v>
      </c>
      <c r="E185" s="236" t="s">
        <v>886</v>
      </c>
      <c r="F185" s="237" t="s">
        <v>887</v>
      </c>
      <c r="G185" s="238" t="s">
        <v>208</v>
      </c>
      <c r="H185" s="239">
        <v>85</v>
      </c>
      <c r="I185" s="240"/>
      <c r="J185" s="241">
        <f>ROUND(I185*H185,2)</f>
        <v>0</v>
      </c>
      <c r="K185" s="242"/>
      <c r="L185" s="243"/>
      <c r="M185" s="244" t="s">
        <v>1</v>
      </c>
      <c r="N185" s="245" t="s">
        <v>37</v>
      </c>
      <c r="O185" s="88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6" t="s">
        <v>191</v>
      </c>
      <c r="AT185" s="226" t="s">
        <v>201</v>
      </c>
      <c r="AU185" s="226" t="s">
        <v>82</v>
      </c>
      <c r="AY185" s="14" t="s">
        <v>140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4" t="s">
        <v>80</v>
      </c>
      <c r="BK185" s="227">
        <f>ROUND(I185*H185,2)</f>
        <v>0</v>
      </c>
      <c r="BL185" s="14" t="s">
        <v>139</v>
      </c>
      <c r="BM185" s="226" t="s">
        <v>375</v>
      </c>
    </row>
    <row r="186" s="2" customFormat="1" ht="16.5" customHeight="1">
      <c r="A186" s="35"/>
      <c r="B186" s="36"/>
      <c r="C186" s="214" t="s">
        <v>278</v>
      </c>
      <c r="D186" s="214" t="s">
        <v>141</v>
      </c>
      <c r="E186" s="215" t="s">
        <v>888</v>
      </c>
      <c r="F186" s="216" t="s">
        <v>889</v>
      </c>
      <c r="G186" s="217" t="s">
        <v>208</v>
      </c>
      <c r="H186" s="218">
        <v>85</v>
      </c>
      <c r="I186" s="219"/>
      <c r="J186" s="220">
        <f>ROUND(I186*H186,2)</f>
        <v>0</v>
      </c>
      <c r="K186" s="221"/>
      <c r="L186" s="41"/>
      <c r="M186" s="222" t="s">
        <v>1</v>
      </c>
      <c r="N186" s="223" t="s">
        <v>37</v>
      </c>
      <c r="O186" s="88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6" t="s">
        <v>139</v>
      </c>
      <c r="AT186" s="226" t="s">
        <v>141</v>
      </c>
      <c r="AU186" s="226" t="s">
        <v>82</v>
      </c>
      <c r="AY186" s="14" t="s">
        <v>140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14" t="s">
        <v>80</v>
      </c>
      <c r="BK186" s="227">
        <f>ROUND(I186*H186,2)</f>
        <v>0</v>
      </c>
      <c r="BL186" s="14" t="s">
        <v>139</v>
      </c>
      <c r="BM186" s="226" t="s">
        <v>378</v>
      </c>
    </row>
    <row r="187" s="2" customFormat="1" ht="24.15" customHeight="1">
      <c r="A187" s="35"/>
      <c r="B187" s="36"/>
      <c r="C187" s="235" t="s">
        <v>379</v>
      </c>
      <c r="D187" s="235" t="s">
        <v>201</v>
      </c>
      <c r="E187" s="236" t="s">
        <v>890</v>
      </c>
      <c r="F187" s="237" t="s">
        <v>891</v>
      </c>
      <c r="G187" s="238" t="s">
        <v>208</v>
      </c>
      <c r="H187" s="239">
        <v>20</v>
      </c>
      <c r="I187" s="240"/>
      <c r="J187" s="241">
        <f>ROUND(I187*H187,2)</f>
        <v>0</v>
      </c>
      <c r="K187" s="242"/>
      <c r="L187" s="243"/>
      <c r="M187" s="244" t="s">
        <v>1</v>
      </c>
      <c r="N187" s="245" t="s">
        <v>37</v>
      </c>
      <c r="O187" s="88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6" t="s">
        <v>191</v>
      </c>
      <c r="AT187" s="226" t="s">
        <v>201</v>
      </c>
      <c r="AU187" s="226" t="s">
        <v>82</v>
      </c>
      <c r="AY187" s="14" t="s">
        <v>140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14" t="s">
        <v>80</v>
      </c>
      <c r="BK187" s="227">
        <f>ROUND(I187*H187,2)</f>
        <v>0</v>
      </c>
      <c r="BL187" s="14" t="s">
        <v>139</v>
      </c>
      <c r="BM187" s="226" t="s">
        <v>382</v>
      </c>
    </row>
    <row r="188" s="2" customFormat="1" ht="16.5" customHeight="1">
      <c r="A188" s="35"/>
      <c r="B188" s="36"/>
      <c r="C188" s="214" t="s">
        <v>101</v>
      </c>
      <c r="D188" s="214" t="s">
        <v>141</v>
      </c>
      <c r="E188" s="215" t="s">
        <v>892</v>
      </c>
      <c r="F188" s="216" t="s">
        <v>893</v>
      </c>
      <c r="G188" s="217" t="s">
        <v>208</v>
      </c>
      <c r="H188" s="218">
        <v>20</v>
      </c>
      <c r="I188" s="219"/>
      <c r="J188" s="220">
        <f>ROUND(I188*H188,2)</f>
        <v>0</v>
      </c>
      <c r="K188" s="221"/>
      <c r="L188" s="41"/>
      <c r="M188" s="222" t="s">
        <v>1</v>
      </c>
      <c r="N188" s="223" t="s">
        <v>37</v>
      </c>
      <c r="O188" s="88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6" t="s">
        <v>139</v>
      </c>
      <c r="AT188" s="226" t="s">
        <v>141</v>
      </c>
      <c r="AU188" s="226" t="s">
        <v>82</v>
      </c>
      <c r="AY188" s="14" t="s">
        <v>140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4" t="s">
        <v>80</v>
      </c>
      <c r="BK188" s="227">
        <f>ROUND(I188*H188,2)</f>
        <v>0</v>
      </c>
      <c r="BL188" s="14" t="s">
        <v>139</v>
      </c>
      <c r="BM188" s="226" t="s">
        <v>385</v>
      </c>
    </row>
    <row r="189" s="2" customFormat="1" ht="24.15" customHeight="1">
      <c r="A189" s="35"/>
      <c r="B189" s="36"/>
      <c r="C189" s="235" t="s">
        <v>386</v>
      </c>
      <c r="D189" s="235" t="s">
        <v>201</v>
      </c>
      <c r="E189" s="236" t="s">
        <v>894</v>
      </c>
      <c r="F189" s="237" t="s">
        <v>895</v>
      </c>
      <c r="G189" s="238" t="s">
        <v>208</v>
      </c>
      <c r="H189" s="239">
        <v>65</v>
      </c>
      <c r="I189" s="240"/>
      <c r="J189" s="241">
        <f>ROUND(I189*H189,2)</f>
        <v>0</v>
      </c>
      <c r="K189" s="242"/>
      <c r="L189" s="243"/>
      <c r="M189" s="244" t="s">
        <v>1</v>
      </c>
      <c r="N189" s="245" t="s">
        <v>37</v>
      </c>
      <c r="O189" s="88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6" t="s">
        <v>191</v>
      </c>
      <c r="AT189" s="226" t="s">
        <v>201</v>
      </c>
      <c r="AU189" s="226" t="s">
        <v>82</v>
      </c>
      <c r="AY189" s="14" t="s">
        <v>140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14" t="s">
        <v>80</v>
      </c>
      <c r="BK189" s="227">
        <f>ROUND(I189*H189,2)</f>
        <v>0</v>
      </c>
      <c r="BL189" s="14" t="s">
        <v>139</v>
      </c>
      <c r="BM189" s="226" t="s">
        <v>389</v>
      </c>
    </row>
    <row r="190" s="2" customFormat="1" ht="16.5" customHeight="1">
      <c r="A190" s="35"/>
      <c r="B190" s="36"/>
      <c r="C190" s="214" t="s">
        <v>284</v>
      </c>
      <c r="D190" s="214" t="s">
        <v>141</v>
      </c>
      <c r="E190" s="215" t="s">
        <v>896</v>
      </c>
      <c r="F190" s="216" t="s">
        <v>897</v>
      </c>
      <c r="G190" s="217" t="s">
        <v>208</v>
      </c>
      <c r="H190" s="218">
        <v>65</v>
      </c>
      <c r="I190" s="219"/>
      <c r="J190" s="220">
        <f>ROUND(I190*H190,2)</f>
        <v>0</v>
      </c>
      <c r="K190" s="221"/>
      <c r="L190" s="41"/>
      <c r="M190" s="222" t="s">
        <v>1</v>
      </c>
      <c r="N190" s="223" t="s">
        <v>37</v>
      </c>
      <c r="O190" s="88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6" t="s">
        <v>139</v>
      </c>
      <c r="AT190" s="226" t="s">
        <v>141</v>
      </c>
      <c r="AU190" s="226" t="s">
        <v>82</v>
      </c>
      <c r="AY190" s="14" t="s">
        <v>140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14" t="s">
        <v>80</v>
      </c>
      <c r="BK190" s="227">
        <f>ROUND(I190*H190,2)</f>
        <v>0</v>
      </c>
      <c r="BL190" s="14" t="s">
        <v>139</v>
      </c>
      <c r="BM190" s="226" t="s">
        <v>392</v>
      </c>
    </row>
    <row r="191" s="2" customFormat="1" ht="24.15" customHeight="1">
      <c r="A191" s="35"/>
      <c r="B191" s="36"/>
      <c r="C191" s="235" t="s">
        <v>393</v>
      </c>
      <c r="D191" s="235" t="s">
        <v>201</v>
      </c>
      <c r="E191" s="236" t="s">
        <v>898</v>
      </c>
      <c r="F191" s="237" t="s">
        <v>899</v>
      </c>
      <c r="G191" s="238" t="s">
        <v>208</v>
      </c>
      <c r="H191" s="239">
        <v>100</v>
      </c>
      <c r="I191" s="240"/>
      <c r="J191" s="241">
        <f>ROUND(I191*H191,2)</f>
        <v>0</v>
      </c>
      <c r="K191" s="242"/>
      <c r="L191" s="243"/>
      <c r="M191" s="244" t="s">
        <v>1</v>
      </c>
      <c r="N191" s="245" t="s">
        <v>37</v>
      </c>
      <c r="O191" s="88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6" t="s">
        <v>191</v>
      </c>
      <c r="AT191" s="226" t="s">
        <v>201</v>
      </c>
      <c r="AU191" s="226" t="s">
        <v>82</v>
      </c>
      <c r="AY191" s="14" t="s">
        <v>140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14" t="s">
        <v>80</v>
      </c>
      <c r="BK191" s="227">
        <f>ROUND(I191*H191,2)</f>
        <v>0</v>
      </c>
      <c r="BL191" s="14" t="s">
        <v>139</v>
      </c>
      <c r="BM191" s="226" t="s">
        <v>396</v>
      </c>
    </row>
    <row r="192" s="2" customFormat="1" ht="16.5" customHeight="1">
      <c r="A192" s="35"/>
      <c r="B192" s="36"/>
      <c r="C192" s="214" t="s">
        <v>287</v>
      </c>
      <c r="D192" s="214" t="s">
        <v>141</v>
      </c>
      <c r="E192" s="215" t="s">
        <v>900</v>
      </c>
      <c r="F192" s="216" t="s">
        <v>901</v>
      </c>
      <c r="G192" s="217" t="s">
        <v>208</v>
      </c>
      <c r="H192" s="218">
        <v>100</v>
      </c>
      <c r="I192" s="219"/>
      <c r="J192" s="220">
        <f>ROUND(I192*H192,2)</f>
        <v>0</v>
      </c>
      <c r="K192" s="221"/>
      <c r="L192" s="41"/>
      <c r="M192" s="222" t="s">
        <v>1</v>
      </c>
      <c r="N192" s="223" t="s">
        <v>37</v>
      </c>
      <c r="O192" s="88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6" t="s">
        <v>139</v>
      </c>
      <c r="AT192" s="226" t="s">
        <v>141</v>
      </c>
      <c r="AU192" s="226" t="s">
        <v>82</v>
      </c>
      <c r="AY192" s="14" t="s">
        <v>140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14" t="s">
        <v>80</v>
      </c>
      <c r="BK192" s="227">
        <f>ROUND(I192*H192,2)</f>
        <v>0</v>
      </c>
      <c r="BL192" s="14" t="s">
        <v>139</v>
      </c>
      <c r="BM192" s="226" t="s">
        <v>399</v>
      </c>
    </row>
    <row r="193" s="2" customFormat="1" ht="24.15" customHeight="1">
      <c r="A193" s="35"/>
      <c r="B193" s="36"/>
      <c r="C193" s="235" t="s">
        <v>400</v>
      </c>
      <c r="D193" s="235" t="s">
        <v>201</v>
      </c>
      <c r="E193" s="236" t="s">
        <v>902</v>
      </c>
      <c r="F193" s="237" t="s">
        <v>903</v>
      </c>
      <c r="G193" s="238" t="s">
        <v>208</v>
      </c>
      <c r="H193" s="239">
        <v>70</v>
      </c>
      <c r="I193" s="240"/>
      <c r="J193" s="241">
        <f>ROUND(I193*H193,2)</f>
        <v>0</v>
      </c>
      <c r="K193" s="242"/>
      <c r="L193" s="243"/>
      <c r="M193" s="244" t="s">
        <v>1</v>
      </c>
      <c r="N193" s="245" t="s">
        <v>37</v>
      </c>
      <c r="O193" s="88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6" t="s">
        <v>191</v>
      </c>
      <c r="AT193" s="226" t="s">
        <v>201</v>
      </c>
      <c r="AU193" s="226" t="s">
        <v>82</v>
      </c>
      <c r="AY193" s="14" t="s">
        <v>140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14" t="s">
        <v>80</v>
      </c>
      <c r="BK193" s="227">
        <f>ROUND(I193*H193,2)</f>
        <v>0</v>
      </c>
      <c r="BL193" s="14" t="s">
        <v>139</v>
      </c>
      <c r="BM193" s="226" t="s">
        <v>403</v>
      </c>
    </row>
    <row r="194" s="2" customFormat="1" ht="16.5" customHeight="1">
      <c r="A194" s="35"/>
      <c r="B194" s="36"/>
      <c r="C194" s="214" t="s">
        <v>292</v>
      </c>
      <c r="D194" s="214" t="s">
        <v>141</v>
      </c>
      <c r="E194" s="215" t="s">
        <v>904</v>
      </c>
      <c r="F194" s="216" t="s">
        <v>905</v>
      </c>
      <c r="G194" s="217" t="s">
        <v>208</v>
      </c>
      <c r="H194" s="218">
        <v>70</v>
      </c>
      <c r="I194" s="219"/>
      <c r="J194" s="220">
        <f>ROUND(I194*H194,2)</f>
        <v>0</v>
      </c>
      <c r="K194" s="221"/>
      <c r="L194" s="41"/>
      <c r="M194" s="222" t="s">
        <v>1</v>
      </c>
      <c r="N194" s="223" t="s">
        <v>37</v>
      </c>
      <c r="O194" s="88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6" t="s">
        <v>139</v>
      </c>
      <c r="AT194" s="226" t="s">
        <v>141</v>
      </c>
      <c r="AU194" s="226" t="s">
        <v>82</v>
      </c>
      <c r="AY194" s="14" t="s">
        <v>140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14" t="s">
        <v>80</v>
      </c>
      <c r="BK194" s="227">
        <f>ROUND(I194*H194,2)</f>
        <v>0</v>
      </c>
      <c r="BL194" s="14" t="s">
        <v>139</v>
      </c>
      <c r="BM194" s="226" t="s">
        <v>406</v>
      </c>
    </row>
    <row r="195" s="2" customFormat="1" ht="24.15" customHeight="1">
      <c r="A195" s="35"/>
      <c r="B195" s="36"/>
      <c r="C195" s="235" t="s">
        <v>407</v>
      </c>
      <c r="D195" s="235" t="s">
        <v>201</v>
      </c>
      <c r="E195" s="236" t="s">
        <v>906</v>
      </c>
      <c r="F195" s="237" t="s">
        <v>907</v>
      </c>
      <c r="G195" s="238" t="s">
        <v>208</v>
      </c>
      <c r="H195" s="239">
        <v>25</v>
      </c>
      <c r="I195" s="240"/>
      <c r="J195" s="241">
        <f>ROUND(I195*H195,2)</f>
        <v>0</v>
      </c>
      <c r="K195" s="242"/>
      <c r="L195" s="243"/>
      <c r="M195" s="244" t="s">
        <v>1</v>
      </c>
      <c r="N195" s="245" t="s">
        <v>37</v>
      </c>
      <c r="O195" s="88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6" t="s">
        <v>191</v>
      </c>
      <c r="AT195" s="226" t="s">
        <v>201</v>
      </c>
      <c r="AU195" s="226" t="s">
        <v>82</v>
      </c>
      <c r="AY195" s="14" t="s">
        <v>140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14" t="s">
        <v>80</v>
      </c>
      <c r="BK195" s="227">
        <f>ROUND(I195*H195,2)</f>
        <v>0</v>
      </c>
      <c r="BL195" s="14" t="s">
        <v>139</v>
      </c>
      <c r="BM195" s="226" t="s">
        <v>410</v>
      </c>
    </row>
    <row r="196" s="2" customFormat="1" ht="16.5" customHeight="1">
      <c r="A196" s="35"/>
      <c r="B196" s="36"/>
      <c r="C196" s="214" t="s">
        <v>296</v>
      </c>
      <c r="D196" s="214" t="s">
        <v>141</v>
      </c>
      <c r="E196" s="215" t="s">
        <v>908</v>
      </c>
      <c r="F196" s="216" t="s">
        <v>909</v>
      </c>
      <c r="G196" s="217" t="s">
        <v>208</v>
      </c>
      <c r="H196" s="218">
        <v>25</v>
      </c>
      <c r="I196" s="219"/>
      <c r="J196" s="220">
        <f>ROUND(I196*H196,2)</f>
        <v>0</v>
      </c>
      <c r="K196" s="221"/>
      <c r="L196" s="41"/>
      <c r="M196" s="222" t="s">
        <v>1</v>
      </c>
      <c r="N196" s="223" t="s">
        <v>37</v>
      </c>
      <c r="O196" s="88"/>
      <c r="P196" s="224">
        <f>O196*H196</f>
        <v>0</v>
      </c>
      <c r="Q196" s="224">
        <v>0</v>
      </c>
      <c r="R196" s="224">
        <f>Q196*H196</f>
        <v>0</v>
      </c>
      <c r="S196" s="224">
        <v>0</v>
      </c>
      <c r="T196" s="22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6" t="s">
        <v>139</v>
      </c>
      <c r="AT196" s="226" t="s">
        <v>141</v>
      </c>
      <c r="AU196" s="226" t="s">
        <v>82</v>
      </c>
      <c r="AY196" s="14" t="s">
        <v>140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14" t="s">
        <v>80</v>
      </c>
      <c r="BK196" s="227">
        <f>ROUND(I196*H196,2)</f>
        <v>0</v>
      </c>
      <c r="BL196" s="14" t="s">
        <v>139</v>
      </c>
      <c r="BM196" s="226" t="s">
        <v>413</v>
      </c>
    </row>
    <row r="197" s="2" customFormat="1" ht="24.15" customHeight="1">
      <c r="A197" s="35"/>
      <c r="B197" s="36"/>
      <c r="C197" s="235" t="s">
        <v>414</v>
      </c>
      <c r="D197" s="235" t="s">
        <v>201</v>
      </c>
      <c r="E197" s="236" t="s">
        <v>910</v>
      </c>
      <c r="F197" s="237" t="s">
        <v>911</v>
      </c>
      <c r="G197" s="238" t="s">
        <v>208</v>
      </c>
      <c r="H197" s="239">
        <v>15</v>
      </c>
      <c r="I197" s="240"/>
      <c r="J197" s="241">
        <f>ROUND(I197*H197,2)</f>
        <v>0</v>
      </c>
      <c r="K197" s="242"/>
      <c r="L197" s="243"/>
      <c r="M197" s="244" t="s">
        <v>1</v>
      </c>
      <c r="N197" s="245" t="s">
        <v>37</v>
      </c>
      <c r="O197" s="88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6" t="s">
        <v>191</v>
      </c>
      <c r="AT197" s="226" t="s">
        <v>201</v>
      </c>
      <c r="AU197" s="226" t="s">
        <v>82</v>
      </c>
      <c r="AY197" s="14" t="s">
        <v>140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4" t="s">
        <v>80</v>
      </c>
      <c r="BK197" s="227">
        <f>ROUND(I197*H197,2)</f>
        <v>0</v>
      </c>
      <c r="BL197" s="14" t="s">
        <v>139</v>
      </c>
      <c r="BM197" s="226" t="s">
        <v>417</v>
      </c>
    </row>
    <row r="198" s="2" customFormat="1" ht="16.5" customHeight="1">
      <c r="A198" s="35"/>
      <c r="B198" s="36"/>
      <c r="C198" s="214" t="s">
        <v>104</v>
      </c>
      <c r="D198" s="214" t="s">
        <v>141</v>
      </c>
      <c r="E198" s="215" t="s">
        <v>912</v>
      </c>
      <c r="F198" s="216" t="s">
        <v>913</v>
      </c>
      <c r="G198" s="217" t="s">
        <v>208</v>
      </c>
      <c r="H198" s="218">
        <v>15</v>
      </c>
      <c r="I198" s="219"/>
      <c r="J198" s="220">
        <f>ROUND(I198*H198,2)</f>
        <v>0</v>
      </c>
      <c r="K198" s="221"/>
      <c r="L198" s="41"/>
      <c r="M198" s="222" t="s">
        <v>1</v>
      </c>
      <c r="N198" s="223" t="s">
        <v>37</v>
      </c>
      <c r="O198" s="88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6" t="s">
        <v>139</v>
      </c>
      <c r="AT198" s="226" t="s">
        <v>141</v>
      </c>
      <c r="AU198" s="226" t="s">
        <v>82</v>
      </c>
      <c r="AY198" s="14" t="s">
        <v>140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14" t="s">
        <v>80</v>
      </c>
      <c r="BK198" s="227">
        <f>ROUND(I198*H198,2)</f>
        <v>0</v>
      </c>
      <c r="BL198" s="14" t="s">
        <v>139</v>
      </c>
      <c r="BM198" s="226" t="s">
        <v>420</v>
      </c>
    </row>
    <row r="199" s="2" customFormat="1" ht="24.15" customHeight="1">
      <c r="A199" s="35"/>
      <c r="B199" s="36"/>
      <c r="C199" s="235" t="s">
        <v>421</v>
      </c>
      <c r="D199" s="235" t="s">
        <v>201</v>
      </c>
      <c r="E199" s="236" t="s">
        <v>914</v>
      </c>
      <c r="F199" s="237" t="s">
        <v>915</v>
      </c>
      <c r="G199" s="238" t="s">
        <v>208</v>
      </c>
      <c r="H199" s="239">
        <v>10</v>
      </c>
      <c r="I199" s="240"/>
      <c r="J199" s="241">
        <f>ROUND(I199*H199,2)</f>
        <v>0</v>
      </c>
      <c r="K199" s="242"/>
      <c r="L199" s="243"/>
      <c r="M199" s="244" t="s">
        <v>1</v>
      </c>
      <c r="N199" s="245" t="s">
        <v>37</v>
      </c>
      <c r="O199" s="88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6" t="s">
        <v>191</v>
      </c>
      <c r="AT199" s="226" t="s">
        <v>201</v>
      </c>
      <c r="AU199" s="226" t="s">
        <v>82</v>
      </c>
      <c r="AY199" s="14" t="s">
        <v>140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14" t="s">
        <v>80</v>
      </c>
      <c r="BK199" s="227">
        <f>ROUND(I199*H199,2)</f>
        <v>0</v>
      </c>
      <c r="BL199" s="14" t="s">
        <v>139</v>
      </c>
      <c r="BM199" s="226" t="s">
        <v>424</v>
      </c>
    </row>
    <row r="200" s="2" customFormat="1" ht="16.5" customHeight="1">
      <c r="A200" s="35"/>
      <c r="B200" s="36"/>
      <c r="C200" s="214" t="s">
        <v>302</v>
      </c>
      <c r="D200" s="214" t="s">
        <v>141</v>
      </c>
      <c r="E200" s="215" t="s">
        <v>916</v>
      </c>
      <c r="F200" s="216" t="s">
        <v>917</v>
      </c>
      <c r="G200" s="217" t="s">
        <v>208</v>
      </c>
      <c r="H200" s="218">
        <v>10</v>
      </c>
      <c r="I200" s="219"/>
      <c r="J200" s="220">
        <f>ROUND(I200*H200,2)</f>
        <v>0</v>
      </c>
      <c r="K200" s="221"/>
      <c r="L200" s="41"/>
      <c r="M200" s="222" t="s">
        <v>1</v>
      </c>
      <c r="N200" s="223" t="s">
        <v>37</v>
      </c>
      <c r="O200" s="88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6" t="s">
        <v>139</v>
      </c>
      <c r="AT200" s="226" t="s">
        <v>141</v>
      </c>
      <c r="AU200" s="226" t="s">
        <v>82</v>
      </c>
      <c r="AY200" s="14" t="s">
        <v>140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14" t="s">
        <v>80</v>
      </c>
      <c r="BK200" s="227">
        <f>ROUND(I200*H200,2)</f>
        <v>0</v>
      </c>
      <c r="BL200" s="14" t="s">
        <v>139</v>
      </c>
      <c r="BM200" s="226" t="s">
        <v>427</v>
      </c>
    </row>
    <row r="201" s="2" customFormat="1" ht="21.75" customHeight="1">
      <c r="A201" s="35"/>
      <c r="B201" s="36"/>
      <c r="C201" s="235" t="s">
        <v>428</v>
      </c>
      <c r="D201" s="235" t="s">
        <v>201</v>
      </c>
      <c r="E201" s="236" t="s">
        <v>918</v>
      </c>
      <c r="F201" s="237" t="s">
        <v>919</v>
      </c>
      <c r="G201" s="238" t="s">
        <v>208</v>
      </c>
      <c r="H201" s="239">
        <v>100</v>
      </c>
      <c r="I201" s="240"/>
      <c r="J201" s="241">
        <f>ROUND(I201*H201,2)</f>
        <v>0</v>
      </c>
      <c r="K201" s="242"/>
      <c r="L201" s="243"/>
      <c r="M201" s="244" t="s">
        <v>1</v>
      </c>
      <c r="N201" s="245" t="s">
        <v>37</v>
      </c>
      <c r="O201" s="88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6" t="s">
        <v>191</v>
      </c>
      <c r="AT201" s="226" t="s">
        <v>201</v>
      </c>
      <c r="AU201" s="226" t="s">
        <v>82</v>
      </c>
      <c r="AY201" s="14" t="s">
        <v>140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14" t="s">
        <v>80</v>
      </c>
      <c r="BK201" s="227">
        <f>ROUND(I201*H201,2)</f>
        <v>0</v>
      </c>
      <c r="BL201" s="14" t="s">
        <v>139</v>
      </c>
      <c r="BM201" s="226" t="s">
        <v>431</v>
      </c>
    </row>
    <row r="202" s="2" customFormat="1" ht="16.5" customHeight="1">
      <c r="A202" s="35"/>
      <c r="B202" s="36"/>
      <c r="C202" s="214" t="s">
        <v>306</v>
      </c>
      <c r="D202" s="214" t="s">
        <v>141</v>
      </c>
      <c r="E202" s="215" t="s">
        <v>920</v>
      </c>
      <c r="F202" s="216" t="s">
        <v>921</v>
      </c>
      <c r="G202" s="217" t="s">
        <v>208</v>
      </c>
      <c r="H202" s="218">
        <v>100</v>
      </c>
      <c r="I202" s="219"/>
      <c r="J202" s="220">
        <f>ROUND(I202*H202,2)</f>
        <v>0</v>
      </c>
      <c r="K202" s="221"/>
      <c r="L202" s="41"/>
      <c r="M202" s="222" t="s">
        <v>1</v>
      </c>
      <c r="N202" s="223" t="s">
        <v>37</v>
      </c>
      <c r="O202" s="88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6" t="s">
        <v>139</v>
      </c>
      <c r="AT202" s="226" t="s">
        <v>141</v>
      </c>
      <c r="AU202" s="226" t="s">
        <v>82</v>
      </c>
      <c r="AY202" s="14" t="s">
        <v>140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14" t="s">
        <v>80</v>
      </c>
      <c r="BK202" s="227">
        <f>ROUND(I202*H202,2)</f>
        <v>0</v>
      </c>
      <c r="BL202" s="14" t="s">
        <v>139</v>
      </c>
      <c r="BM202" s="226" t="s">
        <v>434</v>
      </c>
    </row>
    <row r="203" s="2" customFormat="1" ht="21.75" customHeight="1">
      <c r="A203" s="35"/>
      <c r="B203" s="36"/>
      <c r="C203" s="235" t="s">
        <v>435</v>
      </c>
      <c r="D203" s="235" t="s">
        <v>201</v>
      </c>
      <c r="E203" s="236" t="s">
        <v>922</v>
      </c>
      <c r="F203" s="237" t="s">
        <v>923</v>
      </c>
      <c r="G203" s="238" t="s">
        <v>208</v>
      </c>
      <c r="H203" s="239">
        <v>200</v>
      </c>
      <c r="I203" s="240"/>
      <c r="J203" s="241">
        <f>ROUND(I203*H203,2)</f>
        <v>0</v>
      </c>
      <c r="K203" s="242"/>
      <c r="L203" s="243"/>
      <c r="M203" s="244" t="s">
        <v>1</v>
      </c>
      <c r="N203" s="245" t="s">
        <v>37</v>
      </c>
      <c r="O203" s="88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6" t="s">
        <v>191</v>
      </c>
      <c r="AT203" s="226" t="s">
        <v>201</v>
      </c>
      <c r="AU203" s="226" t="s">
        <v>82</v>
      </c>
      <c r="AY203" s="14" t="s">
        <v>140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14" t="s">
        <v>80</v>
      </c>
      <c r="BK203" s="227">
        <f>ROUND(I203*H203,2)</f>
        <v>0</v>
      </c>
      <c r="BL203" s="14" t="s">
        <v>139</v>
      </c>
      <c r="BM203" s="226" t="s">
        <v>438</v>
      </c>
    </row>
    <row r="204" s="2" customFormat="1" ht="16.5" customHeight="1">
      <c r="A204" s="35"/>
      <c r="B204" s="36"/>
      <c r="C204" s="214" t="s">
        <v>309</v>
      </c>
      <c r="D204" s="214" t="s">
        <v>141</v>
      </c>
      <c r="E204" s="215" t="s">
        <v>924</v>
      </c>
      <c r="F204" s="216" t="s">
        <v>921</v>
      </c>
      <c r="G204" s="217" t="s">
        <v>208</v>
      </c>
      <c r="H204" s="218">
        <v>200</v>
      </c>
      <c r="I204" s="219"/>
      <c r="J204" s="220">
        <f>ROUND(I204*H204,2)</f>
        <v>0</v>
      </c>
      <c r="K204" s="221"/>
      <c r="L204" s="41"/>
      <c r="M204" s="222" t="s">
        <v>1</v>
      </c>
      <c r="N204" s="223" t="s">
        <v>37</v>
      </c>
      <c r="O204" s="88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6" t="s">
        <v>139</v>
      </c>
      <c r="AT204" s="226" t="s">
        <v>141</v>
      </c>
      <c r="AU204" s="226" t="s">
        <v>82</v>
      </c>
      <c r="AY204" s="14" t="s">
        <v>140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14" t="s">
        <v>80</v>
      </c>
      <c r="BK204" s="227">
        <f>ROUND(I204*H204,2)</f>
        <v>0</v>
      </c>
      <c r="BL204" s="14" t="s">
        <v>139</v>
      </c>
      <c r="BM204" s="226" t="s">
        <v>441</v>
      </c>
    </row>
    <row r="205" s="12" customFormat="1" ht="22.8" customHeight="1">
      <c r="A205" s="12"/>
      <c r="B205" s="200"/>
      <c r="C205" s="201"/>
      <c r="D205" s="202" t="s">
        <v>71</v>
      </c>
      <c r="E205" s="228" t="s">
        <v>925</v>
      </c>
      <c r="F205" s="228" t="s">
        <v>926</v>
      </c>
      <c r="G205" s="201"/>
      <c r="H205" s="201"/>
      <c r="I205" s="204"/>
      <c r="J205" s="229">
        <f>BK205</f>
        <v>0</v>
      </c>
      <c r="K205" s="201"/>
      <c r="L205" s="206"/>
      <c r="M205" s="207"/>
      <c r="N205" s="208"/>
      <c r="O205" s="208"/>
      <c r="P205" s="209">
        <f>SUM(P206:P258)</f>
        <v>0</v>
      </c>
      <c r="Q205" s="208"/>
      <c r="R205" s="209">
        <f>SUM(R206:R258)</f>
        <v>0</v>
      </c>
      <c r="S205" s="208"/>
      <c r="T205" s="210">
        <f>SUM(T206:T258)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1" t="s">
        <v>80</v>
      </c>
      <c r="AT205" s="212" t="s">
        <v>71</v>
      </c>
      <c r="AU205" s="212" t="s">
        <v>80</v>
      </c>
      <c r="AY205" s="211" t="s">
        <v>140</v>
      </c>
      <c r="BK205" s="213">
        <f>SUM(BK206:BK258)</f>
        <v>0</v>
      </c>
    </row>
    <row r="206" s="2" customFormat="1" ht="66.75" customHeight="1">
      <c r="A206" s="35"/>
      <c r="B206" s="36"/>
      <c r="C206" s="235" t="s">
        <v>442</v>
      </c>
      <c r="D206" s="235" t="s">
        <v>201</v>
      </c>
      <c r="E206" s="236" t="s">
        <v>927</v>
      </c>
      <c r="F206" s="237" t="s">
        <v>928</v>
      </c>
      <c r="G206" s="238" t="s">
        <v>785</v>
      </c>
      <c r="H206" s="239">
        <v>1</v>
      </c>
      <c r="I206" s="240"/>
      <c r="J206" s="241">
        <f>ROUND(I206*H206,2)</f>
        <v>0</v>
      </c>
      <c r="K206" s="242"/>
      <c r="L206" s="243"/>
      <c r="M206" s="244" t="s">
        <v>1</v>
      </c>
      <c r="N206" s="245" t="s">
        <v>37</v>
      </c>
      <c r="O206" s="88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6" t="s">
        <v>191</v>
      </c>
      <c r="AT206" s="226" t="s">
        <v>201</v>
      </c>
      <c r="AU206" s="226" t="s">
        <v>82</v>
      </c>
      <c r="AY206" s="14" t="s">
        <v>140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14" t="s">
        <v>80</v>
      </c>
      <c r="BK206" s="227">
        <f>ROUND(I206*H206,2)</f>
        <v>0</v>
      </c>
      <c r="BL206" s="14" t="s">
        <v>139</v>
      </c>
      <c r="BM206" s="226" t="s">
        <v>445</v>
      </c>
    </row>
    <row r="207" s="2" customFormat="1" ht="24.15" customHeight="1">
      <c r="A207" s="35"/>
      <c r="B207" s="36"/>
      <c r="C207" s="235" t="s">
        <v>313</v>
      </c>
      <c r="D207" s="235" t="s">
        <v>201</v>
      </c>
      <c r="E207" s="236" t="s">
        <v>786</v>
      </c>
      <c r="F207" s="237" t="s">
        <v>787</v>
      </c>
      <c r="G207" s="238" t="s">
        <v>785</v>
      </c>
      <c r="H207" s="239">
        <v>1</v>
      </c>
      <c r="I207" s="240"/>
      <c r="J207" s="241">
        <f>ROUND(I207*H207,2)</f>
        <v>0</v>
      </c>
      <c r="K207" s="242"/>
      <c r="L207" s="243"/>
      <c r="M207" s="244" t="s">
        <v>1</v>
      </c>
      <c r="N207" s="245" t="s">
        <v>37</v>
      </c>
      <c r="O207" s="88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6" t="s">
        <v>191</v>
      </c>
      <c r="AT207" s="226" t="s">
        <v>201</v>
      </c>
      <c r="AU207" s="226" t="s">
        <v>82</v>
      </c>
      <c r="AY207" s="14" t="s">
        <v>140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14" t="s">
        <v>80</v>
      </c>
      <c r="BK207" s="227">
        <f>ROUND(I207*H207,2)</f>
        <v>0</v>
      </c>
      <c r="BL207" s="14" t="s">
        <v>139</v>
      </c>
      <c r="BM207" s="226" t="s">
        <v>450</v>
      </c>
    </row>
    <row r="208" s="2" customFormat="1" ht="21.75" customHeight="1">
      <c r="A208" s="35"/>
      <c r="B208" s="36"/>
      <c r="C208" s="235" t="s">
        <v>451</v>
      </c>
      <c r="D208" s="235" t="s">
        <v>201</v>
      </c>
      <c r="E208" s="236" t="s">
        <v>788</v>
      </c>
      <c r="F208" s="237" t="s">
        <v>789</v>
      </c>
      <c r="G208" s="238" t="s">
        <v>785</v>
      </c>
      <c r="H208" s="239">
        <v>1</v>
      </c>
      <c r="I208" s="240"/>
      <c r="J208" s="241">
        <f>ROUND(I208*H208,2)</f>
        <v>0</v>
      </c>
      <c r="K208" s="242"/>
      <c r="L208" s="243"/>
      <c r="M208" s="244" t="s">
        <v>1</v>
      </c>
      <c r="N208" s="245" t="s">
        <v>37</v>
      </c>
      <c r="O208" s="88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6" t="s">
        <v>191</v>
      </c>
      <c r="AT208" s="226" t="s">
        <v>201</v>
      </c>
      <c r="AU208" s="226" t="s">
        <v>82</v>
      </c>
      <c r="AY208" s="14" t="s">
        <v>140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14" t="s">
        <v>80</v>
      </c>
      <c r="BK208" s="227">
        <f>ROUND(I208*H208,2)</f>
        <v>0</v>
      </c>
      <c r="BL208" s="14" t="s">
        <v>139</v>
      </c>
      <c r="BM208" s="226" t="s">
        <v>454</v>
      </c>
    </row>
    <row r="209" s="2" customFormat="1" ht="16.5" customHeight="1">
      <c r="A209" s="35"/>
      <c r="B209" s="36"/>
      <c r="C209" s="214" t="s">
        <v>107</v>
      </c>
      <c r="D209" s="214" t="s">
        <v>141</v>
      </c>
      <c r="E209" s="215" t="s">
        <v>929</v>
      </c>
      <c r="F209" s="216" t="s">
        <v>791</v>
      </c>
      <c r="G209" s="217" t="s">
        <v>785</v>
      </c>
      <c r="H209" s="218">
        <v>1</v>
      </c>
      <c r="I209" s="219"/>
      <c r="J209" s="220">
        <f>ROUND(I209*H209,2)</f>
        <v>0</v>
      </c>
      <c r="K209" s="221"/>
      <c r="L209" s="41"/>
      <c r="M209" s="222" t="s">
        <v>1</v>
      </c>
      <c r="N209" s="223" t="s">
        <v>37</v>
      </c>
      <c r="O209" s="88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6" t="s">
        <v>139</v>
      </c>
      <c r="AT209" s="226" t="s">
        <v>141</v>
      </c>
      <c r="AU209" s="226" t="s">
        <v>82</v>
      </c>
      <c r="AY209" s="14" t="s">
        <v>140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4" t="s">
        <v>80</v>
      </c>
      <c r="BK209" s="227">
        <f>ROUND(I209*H209,2)</f>
        <v>0</v>
      </c>
      <c r="BL209" s="14" t="s">
        <v>139</v>
      </c>
      <c r="BM209" s="226" t="s">
        <v>457</v>
      </c>
    </row>
    <row r="210" s="2" customFormat="1" ht="33" customHeight="1">
      <c r="A210" s="35"/>
      <c r="B210" s="36"/>
      <c r="C210" s="235" t="s">
        <v>458</v>
      </c>
      <c r="D210" s="235" t="s">
        <v>201</v>
      </c>
      <c r="E210" s="236" t="s">
        <v>930</v>
      </c>
      <c r="F210" s="237" t="s">
        <v>793</v>
      </c>
      <c r="G210" s="238" t="s">
        <v>785</v>
      </c>
      <c r="H210" s="239">
        <v>1</v>
      </c>
      <c r="I210" s="240"/>
      <c r="J210" s="241">
        <f>ROUND(I210*H210,2)</f>
        <v>0</v>
      </c>
      <c r="K210" s="242"/>
      <c r="L210" s="243"/>
      <c r="M210" s="244" t="s">
        <v>1</v>
      </c>
      <c r="N210" s="245" t="s">
        <v>37</v>
      </c>
      <c r="O210" s="88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6" t="s">
        <v>191</v>
      </c>
      <c r="AT210" s="226" t="s">
        <v>201</v>
      </c>
      <c r="AU210" s="226" t="s">
        <v>82</v>
      </c>
      <c r="AY210" s="14" t="s">
        <v>140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14" t="s">
        <v>80</v>
      </c>
      <c r="BK210" s="227">
        <f>ROUND(I210*H210,2)</f>
        <v>0</v>
      </c>
      <c r="BL210" s="14" t="s">
        <v>139</v>
      </c>
      <c r="BM210" s="226" t="s">
        <v>461</v>
      </c>
    </row>
    <row r="211" s="2" customFormat="1" ht="16.5" customHeight="1">
      <c r="A211" s="35"/>
      <c r="B211" s="36"/>
      <c r="C211" s="214" t="s">
        <v>319</v>
      </c>
      <c r="D211" s="214" t="s">
        <v>141</v>
      </c>
      <c r="E211" s="215" t="s">
        <v>794</v>
      </c>
      <c r="F211" s="216" t="s">
        <v>795</v>
      </c>
      <c r="G211" s="217" t="s">
        <v>785</v>
      </c>
      <c r="H211" s="218">
        <v>1</v>
      </c>
      <c r="I211" s="219"/>
      <c r="J211" s="220">
        <f>ROUND(I211*H211,2)</f>
        <v>0</v>
      </c>
      <c r="K211" s="221"/>
      <c r="L211" s="41"/>
      <c r="M211" s="222" t="s">
        <v>1</v>
      </c>
      <c r="N211" s="223" t="s">
        <v>37</v>
      </c>
      <c r="O211" s="88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6" t="s">
        <v>139</v>
      </c>
      <c r="AT211" s="226" t="s">
        <v>141</v>
      </c>
      <c r="AU211" s="226" t="s">
        <v>82</v>
      </c>
      <c r="AY211" s="14" t="s">
        <v>140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4" t="s">
        <v>80</v>
      </c>
      <c r="BK211" s="227">
        <f>ROUND(I211*H211,2)</f>
        <v>0</v>
      </c>
      <c r="BL211" s="14" t="s">
        <v>139</v>
      </c>
      <c r="BM211" s="226" t="s">
        <v>466</v>
      </c>
    </row>
    <row r="212" s="2" customFormat="1" ht="24.15" customHeight="1">
      <c r="A212" s="35"/>
      <c r="B212" s="36"/>
      <c r="C212" s="235" t="s">
        <v>471</v>
      </c>
      <c r="D212" s="235" t="s">
        <v>201</v>
      </c>
      <c r="E212" s="236" t="s">
        <v>931</v>
      </c>
      <c r="F212" s="237" t="s">
        <v>932</v>
      </c>
      <c r="G212" s="238" t="s">
        <v>785</v>
      </c>
      <c r="H212" s="239">
        <v>1</v>
      </c>
      <c r="I212" s="240"/>
      <c r="J212" s="241">
        <f>ROUND(I212*H212,2)</f>
        <v>0</v>
      </c>
      <c r="K212" s="242"/>
      <c r="L212" s="243"/>
      <c r="M212" s="244" t="s">
        <v>1</v>
      </c>
      <c r="N212" s="245" t="s">
        <v>37</v>
      </c>
      <c r="O212" s="88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6" t="s">
        <v>191</v>
      </c>
      <c r="AT212" s="226" t="s">
        <v>201</v>
      </c>
      <c r="AU212" s="226" t="s">
        <v>82</v>
      </c>
      <c r="AY212" s="14" t="s">
        <v>140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14" t="s">
        <v>80</v>
      </c>
      <c r="BK212" s="227">
        <f>ROUND(I212*H212,2)</f>
        <v>0</v>
      </c>
      <c r="BL212" s="14" t="s">
        <v>139</v>
      </c>
      <c r="BM212" s="226" t="s">
        <v>474</v>
      </c>
    </row>
    <row r="213" s="2" customFormat="1" ht="16.5" customHeight="1">
      <c r="A213" s="35"/>
      <c r="B213" s="36"/>
      <c r="C213" s="235" t="s">
        <v>322</v>
      </c>
      <c r="D213" s="235" t="s">
        <v>201</v>
      </c>
      <c r="E213" s="236" t="s">
        <v>933</v>
      </c>
      <c r="F213" s="237" t="s">
        <v>934</v>
      </c>
      <c r="G213" s="238" t="s">
        <v>785</v>
      </c>
      <c r="H213" s="239">
        <v>1</v>
      </c>
      <c r="I213" s="240"/>
      <c r="J213" s="241">
        <f>ROUND(I213*H213,2)</f>
        <v>0</v>
      </c>
      <c r="K213" s="242"/>
      <c r="L213" s="243"/>
      <c r="M213" s="244" t="s">
        <v>1</v>
      </c>
      <c r="N213" s="245" t="s">
        <v>37</v>
      </c>
      <c r="O213" s="88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6" t="s">
        <v>191</v>
      </c>
      <c r="AT213" s="226" t="s">
        <v>201</v>
      </c>
      <c r="AU213" s="226" t="s">
        <v>82</v>
      </c>
      <c r="AY213" s="14" t="s">
        <v>140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4" t="s">
        <v>80</v>
      </c>
      <c r="BK213" s="227">
        <f>ROUND(I213*H213,2)</f>
        <v>0</v>
      </c>
      <c r="BL213" s="14" t="s">
        <v>139</v>
      </c>
      <c r="BM213" s="226" t="s">
        <v>477</v>
      </c>
    </row>
    <row r="214" s="2" customFormat="1" ht="16.5" customHeight="1">
      <c r="A214" s="35"/>
      <c r="B214" s="36"/>
      <c r="C214" s="214" t="s">
        <v>478</v>
      </c>
      <c r="D214" s="214" t="s">
        <v>141</v>
      </c>
      <c r="E214" s="215" t="s">
        <v>935</v>
      </c>
      <c r="F214" s="216" t="s">
        <v>936</v>
      </c>
      <c r="G214" s="217" t="s">
        <v>785</v>
      </c>
      <c r="H214" s="218">
        <v>1</v>
      </c>
      <c r="I214" s="219"/>
      <c r="J214" s="220">
        <f>ROUND(I214*H214,2)</f>
        <v>0</v>
      </c>
      <c r="K214" s="221"/>
      <c r="L214" s="41"/>
      <c r="M214" s="222" t="s">
        <v>1</v>
      </c>
      <c r="N214" s="223" t="s">
        <v>37</v>
      </c>
      <c r="O214" s="88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6" t="s">
        <v>139</v>
      </c>
      <c r="AT214" s="226" t="s">
        <v>141</v>
      </c>
      <c r="AU214" s="226" t="s">
        <v>82</v>
      </c>
      <c r="AY214" s="14" t="s">
        <v>140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14" t="s">
        <v>80</v>
      </c>
      <c r="BK214" s="227">
        <f>ROUND(I214*H214,2)</f>
        <v>0</v>
      </c>
      <c r="BL214" s="14" t="s">
        <v>139</v>
      </c>
      <c r="BM214" s="226" t="s">
        <v>481</v>
      </c>
    </row>
    <row r="215" s="2" customFormat="1" ht="24.15" customHeight="1">
      <c r="A215" s="35"/>
      <c r="B215" s="36"/>
      <c r="C215" s="235" t="s">
        <v>326</v>
      </c>
      <c r="D215" s="235" t="s">
        <v>201</v>
      </c>
      <c r="E215" s="236" t="s">
        <v>937</v>
      </c>
      <c r="F215" s="237" t="s">
        <v>938</v>
      </c>
      <c r="G215" s="238" t="s">
        <v>785</v>
      </c>
      <c r="H215" s="239">
        <v>2</v>
      </c>
      <c r="I215" s="240"/>
      <c r="J215" s="241">
        <f>ROUND(I215*H215,2)</f>
        <v>0</v>
      </c>
      <c r="K215" s="242"/>
      <c r="L215" s="243"/>
      <c r="M215" s="244" t="s">
        <v>1</v>
      </c>
      <c r="N215" s="245" t="s">
        <v>37</v>
      </c>
      <c r="O215" s="88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6" t="s">
        <v>191</v>
      </c>
      <c r="AT215" s="226" t="s">
        <v>201</v>
      </c>
      <c r="AU215" s="226" t="s">
        <v>82</v>
      </c>
      <c r="AY215" s="14" t="s">
        <v>140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14" t="s">
        <v>80</v>
      </c>
      <c r="BK215" s="227">
        <f>ROUND(I215*H215,2)</f>
        <v>0</v>
      </c>
      <c r="BL215" s="14" t="s">
        <v>139</v>
      </c>
      <c r="BM215" s="226" t="s">
        <v>482</v>
      </c>
    </row>
    <row r="216" s="2" customFormat="1" ht="16.5" customHeight="1">
      <c r="A216" s="35"/>
      <c r="B216" s="36"/>
      <c r="C216" s="214" t="s">
        <v>483</v>
      </c>
      <c r="D216" s="214" t="s">
        <v>141</v>
      </c>
      <c r="E216" s="215" t="s">
        <v>939</v>
      </c>
      <c r="F216" s="216" t="s">
        <v>837</v>
      </c>
      <c r="G216" s="217" t="s">
        <v>785</v>
      </c>
      <c r="H216" s="218">
        <v>2</v>
      </c>
      <c r="I216" s="219"/>
      <c r="J216" s="220">
        <f>ROUND(I216*H216,2)</f>
        <v>0</v>
      </c>
      <c r="K216" s="221"/>
      <c r="L216" s="41"/>
      <c r="M216" s="222" t="s">
        <v>1</v>
      </c>
      <c r="N216" s="223" t="s">
        <v>37</v>
      </c>
      <c r="O216" s="88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6" t="s">
        <v>139</v>
      </c>
      <c r="AT216" s="226" t="s">
        <v>141</v>
      </c>
      <c r="AU216" s="226" t="s">
        <v>82</v>
      </c>
      <c r="AY216" s="14" t="s">
        <v>140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14" t="s">
        <v>80</v>
      </c>
      <c r="BK216" s="227">
        <f>ROUND(I216*H216,2)</f>
        <v>0</v>
      </c>
      <c r="BL216" s="14" t="s">
        <v>139</v>
      </c>
      <c r="BM216" s="226" t="s">
        <v>486</v>
      </c>
    </row>
    <row r="217" s="2" customFormat="1" ht="24.15" customHeight="1">
      <c r="A217" s="35"/>
      <c r="B217" s="36"/>
      <c r="C217" s="235" t="s">
        <v>329</v>
      </c>
      <c r="D217" s="235" t="s">
        <v>201</v>
      </c>
      <c r="E217" s="236" t="s">
        <v>940</v>
      </c>
      <c r="F217" s="237" t="s">
        <v>941</v>
      </c>
      <c r="G217" s="238" t="s">
        <v>785</v>
      </c>
      <c r="H217" s="239">
        <v>7</v>
      </c>
      <c r="I217" s="240"/>
      <c r="J217" s="241">
        <f>ROUND(I217*H217,2)</f>
        <v>0</v>
      </c>
      <c r="K217" s="242"/>
      <c r="L217" s="243"/>
      <c r="M217" s="244" t="s">
        <v>1</v>
      </c>
      <c r="N217" s="245" t="s">
        <v>37</v>
      </c>
      <c r="O217" s="88"/>
      <c r="P217" s="224">
        <f>O217*H217</f>
        <v>0</v>
      </c>
      <c r="Q217" s="224">
        <v>0</v>
      </c>
      <c r="R217" s="224">
        <f>Q217*H217</f>
        <v>0</v>
      </c>
      <c r="S217" s="224">
        <v>0</v>
      </c>
      <c r="T217" s="225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6" t="s">
        <v>191</v>
      </c>
      <c r="AT217" s="226" t="s">
        <v>201</v>
      </c>
      <c r="AU217" s="226" t="s">
        <v>82</v>
      </c>
      <c r="AY217" s="14" t="s">
        <v>140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14" t="s">
        <v>80</v>
      </c>
      <c r="BK217" s="227">
        <f>ROUND(I217*H217,2)</f>
        <v>0</v>
      </c>
      <c r="BL217" s="14" t="s">
        <v>139</v>
      </c>
      <c r="BM217" s="226" t="s">
        <v>489</v>
      </c>
    </row>
    <row r="218" s="2" customFormat="1" ht="16.5" customHeight="1">
      <c r="A218" s="35"/>
      <c r="B218" s="36"/>
      <c r="C218" s="214" t="s">
        <v>490</v>
      </c>
      <c r="D218" s="214" t="s">
        <v>141</v>
      </c>
      <c r="E218" s="215" t="s">
        <v>942</v>
      </c>
      <c r="F218" s="216" t="s">
        <v>844</v>
      </c>
      <c r="G218" s="217" t="s">
        <v>785</v>
      </c>
      <c r="H218" s="218">
        <v>7</v>
      </c>
      <c r="I218" s="219"/>
      <c r="J218" s="220">
        <f>ROUND(I218*H218,2)</f>
        <v>0</v>
      </c>
      <c r="K218" s="221"/>
      <c r="L218" s="41"/>
      <c r="M218" s="222" t="s">
        <v>1</v>
      </c>
      <c r="N218" s="223" t="s">
        <v>37</v>
      </c>
      <c r="O218" s="88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5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26" t="s">
        <v>139</v>
      </c>
      <c r="AT218" s="226" t="s">
        <v>141</v>
      </c>
      <c r="AU218" s="226" t="s">
        <v>82</v>
      </c>
      <c r="AY218" s="14" t="s">
        <v>140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14" t="s">
        <v>80</v>
      </c>
      <c r="BK218" s="227">
        <f>ROUND(I218*H218,2)</f>
        <v>0</v>
      </c>
      <c r="BL218" s="14" t="s">
        <v>139</v>
      </c>
      <c r="BM218" s="226" t="s">
        <v>493</v>
      </c>
    </row>
    <row r="219" s="2" customFormat="1" ht="37.8" customHeight="1">
      <c r="A219" s="35"/>
      <c r="B219" s="36"/>
      <c r="C219" s="235" t="s">
        <v>110</v>
      </c>
      <c r="D219" s="235" t="s">
        <v>201</v>
      </c>
      <c r="E219" s="236" t="s">
        <v>943</v>
      </c>
      <c r="F219" s="237" t="s">
        <v>944</v>
      </c>
      <c r="G219" s="238" t="s">
        <v>785</v>
      </c>
      <c r="H219" s="239">
        <v>2</v>
      </c>
      <c r="I219" s="240"/>
      <c r="J219" s="241">
        <f>ROUND(I219*H219,2)</f>
        <v>0</v>
      </c>
      <c r="K219" s="242"/>
      <c r="L219" s="243"/>
      <c r="M219" s="244" t="s">
        <v>1</v>
      </c>
      <c r="N219" s="245" t="s">
        <v>37</v>
      </c>
      <c r="O219" s="88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6" t="s">
        <v>191</v>
      </c>
      <c r="AT219" s="226" t="s">
        <v>201</v>
      </c>
      <c r="AU219" s="226" t="s">
        <v>82</v>
      </c>
      <c r="AY219" s="14" t="s">
        <v>140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14" t="s">
        <v>80</v>
      </c>
      <c r="BK219" s="227">
        <f>ROUND(I219*H219,2)</f>
        <v>0</v>
      </c>
      <c r="BL219" s="14" t="s">
        <v>139</v>
      </c>
      <c r="BM219" s="226" t="s">
        <v>496</v>
      </c>
    </row>
    <row r="220" s="2" customFormat="1" ht="16.5" customHeight="1">
      <c r="A220" s="35"/>
      <c r="B220" s="36"/>
      <c r="C220" s="214" t="s">
        <v>497</v>
      </c>
      <c r="D220" s="214" t="s">
        <v>141</v>
      </c>
      <c r="E220" s="215" t="s">
        <v>945</v>
      </c>
      <c r="F220" s="216" t="s">
        <v>946</v>
      </c>
      <c r="G220" s="217" t="s">
        <v>785</v>
      </c>
      <c r="H220" s="218">
        <v>2</v>
      </c>
      <c r="I220" s="219"/>
      <c r="J220" s="220">
        <f>ROUND(I220*H220,2)</f>
        <v>0</v>
      </c>
      <c r="K220" s="221"/>
      <c r="L220" s="41"/>
      <c r="M220" s="222" t="s">
        <v>1</v>
      </c>
      <c r="N220" s="223" t="s">
        <v>37</v>
      </c>
      <c r="O220" s="88"/>
      <c r="P220" s="224">
        <f>O220*H220</f>
        <v>0</v>
      </c>
      <c r="Q220" s="224">
        <v>0</v>
      </c>
      <c r="R220" s="224">
        <f>Q220*H220</f>
        <v>0</v>
      </c>
      <c r="S220" s="224">
        <v>0</v>
      </c>
      <c r="T220" s="225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6" t="s">
        <v>139</v>
      </c>
      <c r="AT220" s="226" t="s">
        <v>141</v>
      </c>
      <c r="AU220" s="226" t="s">
        <v>82</v>
      </c>
      <c r="AY220" s="14" t="s">
        <v>140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14" t="s">
        <v>80</v>
      </c>
      <c r="BK220" s="227">
        <f>ROUND(I220*H220,2)</f>
        <v>0</v>
      </c>
      <c r="BL220" s="14" t="s">
        <v>139</v>
      </c>
      <c r="BM220" s="226" t="s">
        <v>500</v>
      </c>
    </row>
    <row r="221" s="2" customFormat="1" ht="16.5" customHeight="1">
      <c r="A221" s="35"/>
      <c r="B221" s="36"/>
      <c r="C221" s="235" t="s">
        <v>335</v>
      </c>
      <c r="D221" s="235" t="s">
        <v>201</v>
      </c>
      <c r="E221" s="236" t="s">
        <v>947</v>
      </c>
      <c r="F221" s="237" t="s">
        <v>948</v>
      </c>
      <c r="G221" s="238" t="s">
        <v>785</v>
      </c>
      <c r="H221" s="239">
        <v>2</v>
      </c>
      <c r="I221" s="240"/>
      <c r="J221" s="241">
        <f>ROUND(I221*H221,2)</f>
        <v>0</v>
      </c>
      <c r="K221" s="242"/>
      <c r="L221" s="243"/>
      <c r="M221" s="244" t="s">
        <v>1</v>
      </c>
      <c r="N221" s="245" t="s">
        <v>37</v>
      </c>
      <c r="O221" s="88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6" t="s">
        <v>191</v>
      </c>
      <c r="AT221" s="226" t="s">
        <v>201</v>
      </c>
      <c r="AU221" s="226" t="s">
        <v>82</v>
      </c>
      <c r="AY221" s="14" t="s">
        <v>140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14" t="s">
        <v>80</v>
      </c>
      <c r="BK221" s="227">
        <f>ROUND(I221*H221,2)</f>
        <v>0</v>
      </c>
      <c r="BL221" s="14" t="s">
        <v>139</v>
      </c>
      <c r="BM221" s="226" t="s">
        <v>501</v>
      </c>
    </row>
    <row r="222" s="2" customFormat="1" ht="16.5" customHeight="1">
      <c r="A222" s="35"/>
      <c r="B222" s="36"/>
      <c r="C222" s="214" t="s">
        <v>502</v>
      </c>
      <c r="D222" s="214" t="s">
        <v>141</v>
      </c>
      <c r="E222" s="215" t="s">
        <v>949</v>
      </c>
      <c r="F222" s="216" t="s">
        <v>950</v>
      </c>
      <c r="G222" s="217" t="s">
        <v>785</v>
      </c>
      <c r="H222" s="218">
        <v>2</v>
      </c>
      <c r="I222" s="219"/>
      <c r="J222" s="220">
        <f>ROUND(I222*H222,2)</f>
        <v>0</v>
      </c>
      <c r="K222" s="221"/>
      <c r="L222" s="41"/>
      <c r="M222" s="222" t="s">
        <v>1</v>
      </c>
      <c r="N222" s="223" t="s">
        <v>37</v>
      </c>
      <c r="O222" s="88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6" t="s">
        <v>139</v>
      </c>
      <c r="AT222" s="226" t="s">
        <v>141</v>
      </c>
      <c r="AU222" s="226" t="s">
        <v>82</v>
      </c>
      <c r="AY222" s="14" t="s">
        <v>140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14" t="s">
        <v>80</v>
      </c>
      <c r="BK222" s="227">
        <f>ROUND(I222*H222,2)</f>
        <v>0</v>
      </c>
      <c r="BL222" s="14" t="s">
        <v>139</v>
      </c>
      <c r="BM222" s="226" t="s">
        <v>506</v>
      </c>
    </row>
    <row r="223" s="2" customFormat="1" ht="37.8" customHeight="1">
      <c r="A223" s="35"/>
      <c r="B223" s="36"/>
      <c r="C223" s="235" t="s">
        <v>339</v>
      </c>
      <c r="D223" s="235" t="s">
        <v>201</v>
      </c>
      <c r="E223" s="236" t="s">
        <v>951</v>
      </c>
      <c r="F223" s="237" t="s">
        <v>952</v>
      </c>
      <c r="G223" s="238" t="s">
        <v>785</v>
      </c>
      <c r="H223" s="239">
        <v>1</v>
      </c>
      <c r="I223" s="240"/>
      <c r="J223" s="241">
        <f>ROUND(I223*H223,2)</f>
        <v>0</v>
      </c>
      <c r="K223" s="242"/>
      <c r="L223" s="243"/>
      <c r="M223" s="244" t="s">
        <v>1</v>
      </c>
      <c r="N223" s="245" t="s">
        <v>37</v>
      </c>
      <c r="O223" s="88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6" t="s">
        <v>191</v>
      </c>
      <c r="AT223" s="226" t="s">
        <v>201</v>
      </c>
      <c r="AU223" s="226" t="s">
        <v>82</v>
      </c>
      <c r="AY223" s="14" t="s">
        <v>140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14" t="s">
        <v>80</v>
      </c>
      <c r="BK223" s="227">
        <f>ROUND(I223*H223,2)</f>
        <v>0</v>
      </c>
      <c r="BL223" s="14" t="s">
        <v>139</v>
      </c>
      <c r="BM223" s="226" t="s">
        <v>511</v>
      </c>
    </row>
    <row r="224" s="2" customFormat="1" ht="16.5" customHeight="1">
      <c r="A224" s="35"/>
      <c r="B224" s="36"/>
      <c r="C224" s="214" t="s">
        <v>512</v>
      </c>
      <c r="D224" s="214" t="s">
        <v>141</v>
      </c>
      <c r="E224" s="215" t="s">
        <v>953</v>
      </c>
      <c r="F224" s="216" t="s">
        <v>946</v>
      </c>
      <c r="G224" s="217" t="s">
        <v>785</v>
      </c>
      <c r="H224" s="218">
        <v>1</v>
      </c>
      <c r="I224" s="219"/>
      <c r="J224" s="220">
        <f>ROUND(I224*H224,2)</f>
        <v>0</v>
      </c>
      <c r="K224" s="221"/>
      <c r="L224" s="41"/>
      <c r="M224" s="222" t="s">
        <v>1</v>
      </c>
      <c r="N224" s="223" t="s">
        <v>37</v>
      </c>
      <c r="O224" s="88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6" t="s">
        <v>139</v>
      </c>
      <c r="AT224" s="226" t="s">
        <v>141</v>
      </c>
      <c r="AU224" s="226" t="s">
        <v>82</v>
      </c>
      <c r="AY224" s="14" t="s">
        <v>140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14" t="s">
        <v>80</v>
      </c>
      <c r="BK224" s="227">
        <f>ROUND(I224*H224,2)</f>
        <v>0</v>
      </c>
      <c r="BL224" s="14" t="s">
        <v>139</v>
      </c>
      <c r="BM224" s="226" t="s">
        <v>515</v>
      </c>
    </row>
    <row r="225" s="2" customFormat="1" ht="37.8" customHeight="1">
      <c r="A225" s="35"/>
      <c r="B225" s="36"/>
      <c r="C225" s="235" t="s">
        <v>342</v>
      </c>
      <c r="D225" s="235" t="s">
        <v>201</v>
      </c>
      <c r="E225" s="236" t="s">
        <v>954</v>
      </c>
      <c r="F225" s="237" t="s">
        <v>955</v>
      </c>
      <c r="G225" s="238" t="s">
        <v>785</v>
      </c>
      <c r="H225" s="239">
        <v>1</v>
      </c>
      <c r="I225" s="240"/>
      <c r="J225" s="241">
        <f>ROUND(I225*H225,2)</f>
        <v>0</v>
      </c>
      <c r="K225" s="242"/>
      <c r="L225" s="243"/>
      <c r="M225" s="244" t="s">
        <v>1</v>
      </c>
      <c r="N225" s="245" t="s">
        <v>37</v>
      </c>
      <c r="O225" s="88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6" t="s">
        <v>191</v>
      </c>
      <c r="AT225" s="226" t="s">
        <v>201</v>
      </c>
      <c r="AU225" s="226" t="s">
        <v>82</v>
      </c>
      <c r="AY225" s="14" t="s">
        <v>140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14" t="s">
        <v>80</v>
      </c>
      <c r="BK225" s="227">
        <f>ROUND(I225*H225,2)</f>
        <v>0</v>
      </c>
      <c r="BL225" s="14" t="s">
        <v>139</v>
      </c>
      <c r="BM225" s="226" t="s">
        <v>518</v>
      </c>
    </row>
    <row r="226" s="2" customFormat="1" ht="16.5" customHeight="1">
      <c r="A226" s="35"/>
      <c r="B226" s="36"/>
      <c r="C226" s="214" t="s">
        <v>519</v>
      </c>
      <c r="D226" s="214" t="s">
        <v>141</v>
      </c>
      <c r="E226" s="215" t="s">
        <v>956</v>
      </c>
      <c r="F226" s="216" t="s">
        <v>946</v>
      </c>
      <c r="G226" s="217" t="s">
        <v>785</v>
      </c>
      <c r="H226" s="218">
        <v>1</v>
      </c>
      <c r="I226" s="219"/>
      <c r="J226" s="220">
        <f>ROUND(I226*H226,2)</f>
        <v>0</v>
      </c>
      <c r="K226" s="221"/>
      <c r="L226" s="41"/>
      <c r="M226" s="222" t="s">
        <v>1</v>
      </c>
      <c r="N226" s="223" t="s">
        <v>37</v>
      </c>
      <c r="O226" s="88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6" t="s">
        <v>139</v>
      </c>
      <c r="AT226" s="226" t="s">
        <v>141</v>
      </c>
      <c r="AU226" s="226" t="s">
        <v>82</v>
      </c>
      <c r="AY226" s="14" t="s">
        <v>140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14" t="s">
        <v>80</v>
      </c>
      <c r="BK226" s="227">
        <f>ROUND(I226*H226,2)</f>
        <v>0</v>
      </c>
      <c r="BL226" s="14" t="s">
        <v>139</v>
      </c>
      <c r="BM226" s="226" t="s">
        <v>522</v>
      </c>
    </row>
    <row r="227" s="2" customFormat="1" ht="16.5" customHeight="1">
      <c r="A227" s="35"/>
      <c r="B227" s="36"/>
      <c r="C227" s="235" t="s">
        <v>346</v>
      </c>
      <c r="D227" s="235" t="s">
        <v>201</v>
      </c>
      <c r="E227" s="236" t="s">
        <v>957</v>
      </c>
      <c r="F227" s="237" t="s">
        <v>958</v>
      </c>
      <c r="G227" s="238" t="s">
        <v>785</v>
      </c>
      <c r="H227" s="239">
        <v>2</v>
      </c>
      <c r="I227" s="240"/>
      <c r="J227" s="241">
        <f>ROUND(I227*H227,2)</f>
        <v>0</v>
      </c>
      <c r="K227" s="242"/>
      <c r="L227" s="243"/>
      <c r="M227" s="244" t="s">
        <v>1</v>
      </c>
      <c r="N227" s="245" t="s">
        <v>37</v>
      </c>
      <c r="O227" s="88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6" t="s">
        <v>191</v>
      </c>
      <c r="AT227" s="226" t="s">
        <v>201</v>
      </c>
      <c r="AU227" s="226" t="s">
        <v>82</v>
      </c>
      <c r="AY227" s="14" t="s">
        <v>140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14" t="s">
        <v>80</v>
      </c>
      <c r="BK227" s="227">
        <f>ROUND(I227*H227,2)</f>
        <v>0</v>
      </c>
      <c r="BL227" s="14" t="s">
        <v>139</v>
      </c>
      <c r="BM227" s="226" t="s">
        <v>525</v>
      </c>
    </row>
    <row r="228" s="2" customFormat="1" ht="16.5" customHeight="1">
      <c r="A228" s="35"/>
      <c r="B228" s="36"/>
      <c r="C228" s="214" t="s">
        <v>526</v>
      </c>
      <c r="D228" s="214" t="s">
        <v>141</v>
      </c>
      <c r="E228" s="215" t="s">
        <v>949</v>
      </c>
      <c r="F228" s="216" t="s">
        <v>950</v>
      </c>
      <c r="G228" s="217" t="s">
        <v>785</v>
      </c>
      <c r="H228" s="218">
        <v>2</v>
      </c>
      <c r="I228" s="219"/>
      <c r="J228" s="220">
        <f>ROUND(I228*H228,2)</f>
        <v>0</v>
      </c>
      <c r="K228" s="221"/>
      <c r="L228" s="41"/>
      <c r="M228" s="222" t="s">
        <v>1</v>
      </c>
      <c r="N228" s="223" t="s">
        <v>37</v>
      </c>
      <c r="O228" s="88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26" t="s">
        <v>139</v>
      </c>
      <c r="AT228" s="226" t="s">
        <v>141</v>
      </c>
      <c r="AU228" s="226" t="s">
        <v>82</v>
      </c>
      <c r="AY228" s="14" t="s">
        <v>140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14" t="s">
        <v>80</v>
      </c>
      <c r="BK228" s="227">
        <f>ROUND(I228*H228,2)</f>
        <v>0</v>
      </c>
      <c r="BL228" s="14" t="s">
        <v>139</v>
      </c>
      <c r="BM228" s="226" t="s">
        <v>529</v>
      </c>
    </row>
    <row r="229" s="2" customFormat="1" ht="37.8" customHeight="1">
      <c r="A229" s="35"/>
      <c r="B229" s="36"/>
      <c r="C229" s="235" t="s">
        <v>86</v>
      </c>
      <c r="D229" s="235" t="s">
        <v>201</v>
      </c>
      <c r="E229" s="236" t="s">
        <v>959</v>
      </c>
      <c r="F229" s="237" t="s">
        <v>960</v>
      </c>
      <c r="G229" s="238" t="s">
        <v>785</v>
      </c>
      <c r="H229" s="239">
        <v>1</v>
      </c>
      <c r="I229" s="240"/>
      <c r="J229" s="241">
        <f>ROUND(I229*H229,2)</f>
        <v>0</v>
      </c>
      <c r="K229" s="242"/>
      <c r="L229" s="243"/>
      <c r="M229" s="244" t="s">
        <v>1</v>
      </c>
      <c r="N229" s="245" t="s">
        <v>37</v>
      </c>
      <c r="O229" s="88"/>
      <c r="P229" s="224">
        <f>O229*H229</f>
        <v>0</v>
      </c>
      <c r="Q229" s="224">
        <v>0</v>
      </c>
      <c r="R229" s="224">
        <f>Q229*H229</f>
        <v>0</v>
      </c>
      <c r="S229" s="224">
        <v>0</v>
      </c>
      <c r="T229" s="225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6" t="s">
        <v>191</v>
      </c>
      <c r="AT229" s="226" t="s">
        <v>201</v>
      </c>
      <c r="AU229" s="226" t="s">
        <v>82</v>
      </c>
      <c r="AY229" s="14" t="s">
        <v>140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14" t="s">
        <v>80</v>
      </c>
      <c r="BK229" s="227">
        <f>ROUND(I229*H229,2)</f>
        <v>0</v>
      </c>
      <c r="BL229" s="14" t="s">
        <v>139</v>
      </c>
      <c r="BM229" s="226" t="s">
        <v>534</v>
      </c>
    </row>
    <row r="230" s="2" customFormat="1" ht="37.8" customHeight="1">
      <c r="A230" s="35"/>
      <c r="B230" s="36"/>
      <c r="C230" s="235" t="s">
        <v>537</v>
      </c>
      <c r="D230" s="235" t="s">
        <v>201</v>
      </c>
      <c r="E230" s="236" t="s">
        <v>961</v>
      </c>
      <c r="F230" s="237" t="s">
        <v>962</v>
      </c>
      <c r="G230" s="238" t="s">
        <v>785</v>
      </c>
      <c r="H230" s="239">
        <v>8</v>
      </c>
      <c r="I230" s="240"/>
      <c r="J230" s="241">
        <f>ROUND(I230*H230,2)</f>
        <v>0</v>
      </c>
      <c r="K230" s="242"/>
      <c r="L230" s="243"/>
      <c r="M230" s="244" t="s">
        <v>1</v>
      </c>
      <c r="N230" s="245" t="s">
        <v>37</v>
      </c>
      <c r="O230" s="88"/>
      <c r="P230" s="224">
        <f>O230*H230</f>
        <v>0</v>
      </c>
      <c r="Q230" s="224">
        <v>0</v>
      </c>
      <c r="R230" s="224">
        <f>Q230*H230</f>
        <v>0</v>
      </c>
      <c r="S230" s="224">
        <v>0</v>
      </c>
      <c r="T230" s="225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26" t="s">
        <v>191</v>
      </c>
      <c r="AT230" s="226" t="s">
        <v>201</v>
      </c>
      <c r="AU230" s="226" t="s">
        <v>82</v>
      </c>
      <c r="AY230" s="14" t="s">
        <v>140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14" t="s">
        <v>80</v>
      </c>
      <c r="BK230" s="227">
        <f>ROUND(I230*H230,2)</f>
        <v>0</v>
      </c>
      <c r="BL230" s="14" t="s">
        <v>139</v>
      </c>
      <c r="BM230" s="226" t="s">
        <v>540</v>
      </c>
    </row>
    <row r="231" s="2" customFormat="1" ht="37.8" customHeight="1">
      <c r="A231" s="35"/>
      <c r="B231" s="36"/>
      <c r="C231" s="235" t="s">
        <v>352</v>
      </c>
      <c r="D231" s="235" t="s">
        <v>201</v>
      </c>
      <c r="E231" s="236" t="s">
        <v>963</v>
      </c>
      <c r="F231" s="237" t="s">
        <v>964</v>
      </c>
      <c r="G231" s="238" t="s">
        <v>785</v>
      </c>
      <c r="H231" s="239">
        <v>3</v>
      </c>
      <c r="I231" s="240"/>
      <c r="J231" s="241">
        <f>ROUND(I231*H231,2)</f>
        <v>0</v>
      </c>
      <c r="K231" s="242"/>
      <c r="L231" s="243"/>
      <c r="M231" s="244" t="s">
        <v>1</v>
      </c>
      <c r="N231" s="245" t="s">
        <v>37</v>
      </c>
      <c r="O231" s="88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26" t="s">
        <v>191</v>
      </c>
      <c r="AT231" s="226" t="s">
        <v>201</v>
      </c>
      <c r="AU231" s="226" t="s">
        <v>82</v>
      </c>
      <c r="AY231" s="14" t="s">
        <v>140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14" t="s">
        <v>80</v>
      </c>
      <c r="BK231" s="227">
        <f>ROUND(I231*H231,2)</f>
        <v>0</v>
      </c>
      <c r="BL231" s="14" t="s">
        <v>139</v>
      </c>
      <c r="BM231" s="226" t="s">
        <v>543</v>
      </c>
    </row>
    <row r="232" s="2" customFormat="1" ht="16.5" customHeight="1">
      <c r="A232" s="35"/>
      <c r="B232" s="36"/>
      <c r="C232" s="214" t="s">
        <v>544</v>
      </c>
      <c r="D232" s="214" t="s">
        <v>141</v>
      </c>
      <c r="E232" s="215" t="s">
        <v>965</v>
      </c>
      <c r="F232" s="216" t="s">
        <v>858</v>
      </c>
      <c r="G232" s="217" t="s">
        <v>785</v>
      </c>
      <c r="H232" s="218">
        <v>12</v>
      </c>
      <c r="I232" s="219"/>
      <c r="J232" s="220">
        <f>ROUND(I232*H232,2)</f>
        <v>0</v>
      </c>
      <c r="K232" s="221"/>
      <c r="L232" s="41"/>
      <c r="M232" s="222" t="s">
        <v>1</v>
      </c>
      <c r="N232" s="223" t="s">
        <v>37</v>
      </c>
      <c r="O232" s="88"/>
      <c r="P232" s="224">
        <f>O232*H232</f>
        <v>0</v>
      </c>
      <c r="Q232" s="224">
        <v>0</v>
      </c>
      <c r="R232" s="224">
        <f>Q232*H232</f>
        <v>0</v>
      </c>
      <c r="S232" s="224">
        <v>0</v>
      </c>
      <c r="T232" s="225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6" t="s">
        <v>139</v>
      </c>
      <c r="AT232" s="226" t="s">
        <v>141</v>
      </c>
      <c r="AU232" s="226" t="s">
        <v>82</v>
      </c>
      <c r="AY232" s="14" t="s">
        <v>140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14" t="s">
        <v>80</v>
      </c>
      <c r="BK232" s="227">
        <f>ROUND(I232*H232,2)</f>
        <v>0</v>
      </c>
      <c r="BL232" s="14" t="s">
        <v>139</v>
      </c>
      <c r="BM232" s="226" t="s">
        <v>547</v>
      </c>
    </row>
    <row r="233" s="2" customFormat="1" ht="37.8" customHeight="1">
      <c r="A233" s="35"/>
      <c r="B233" s="36"/>
      <c r="C233" s="235" t="s">
        <v>355</v>
      </c>
      <c r="D233" s="235" t="s">
        <v>201</v>
      </c>
      <c r="E233" s="236" t="s">
        <v>966</v>
      </c>
      <c r="F233" s="237" t="s">
        <v>967</v>
      </c>
      <c r="G233" s="238" t="s">
        <v>785</v>
      </c>
      <c r="H233" s="239">
        <v>6</v>
      </c>
      <c r="I233" s="240"/>
      <c r="J233" s="241">
        <f>ROUND(I233*H233,2)</f>
        <v>0</v>
      </c>
      <c r="K233" s="242"/>
      <c r="L233" s="243"/>
      <c r="M233" s="244" t="s">
        <v>1</v>
      </c>
      <c r="N233" s="245" t="s">
        <v>37</v>
      </c>
      <c r="O233" s="88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6" t="s">
        <v>191</v>
      </c>
      <c r="AT233" s="226" t="s">
        <v>201</v>
      </c>
      <c r="AU233" s="226" t="s">
        <v>82</v>
      </c>
      <c r="AY233" s="14" t="s">
        <v>140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14" t="s">
        <v>80</v>
      </c>
      <c r="BK233" s="227">
        <f>ROUND(I233*H233,2)</f>
        <v>0</v>
      </c>
      <c r="BL233" s="14" t="s">
        <v>139</v>
      </c>
      <c r="BM233" s="226" t="s">
        <v>550</v>
      </c>
    </row>
    <row r="234" s="2" customFormat="1" ht="37.8" customHeight="1">
      <c r="A234" s="35"/>
      <c r="B234" s="36"/>
      <c r="C234" s="235" t="s">
        <v>551</v>
      </c>
      <c r="D234" s="235" t="s">
        <v>201</v>
      </c>
      <c r="E234" s="236" t="s">
        <v>968</v>
      </c>
      <c r="F234" s="237" t="s">
        <v>969</v>
      </c>
      <c r="G234" s="238" t="s">
        <v>785</v>
      </c>
      <c r="H234" s="239">
        <v>7</v>
      </c>
      <c r="I234" s="240"/>
      <c r="J234" s="241">
        <f>ROUND(I234*H234,2)</f>
        <v>0</v>
      </c>
      <c r="K234" s="242"/>
      <c r="L234" s="243"/>
      <c r="M234" s="244" t="s">
        <v>1</v>
      </c>
      <c r="N234" s="245" t="s">
        <v>37</v>
      </c>
      <c r="O234" s="88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26" t="s">
        <v>191</v>
      </c>
      <c r="AT234" s="226" t="s">
        <v>201</v>
      </c>
      <c r="AU234" s="226" t="s">
        <v>82</v>
      </c>
      <c r="AY234" s="14" t="s">
        <v>140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14" t="s">
        <v>80</v>
      </c>
      <c r="BK234" s="227">
        <f>ROUND(I234*H234,2)</f>
        <v>0</v>
      </c>
      <c r="BL234" s="14" t="s">
        <v>139</v>
      </c>
      <c r="BM234" s="226" t="s">
        <v>554</v>
      </c>
    </row>
    <row r="235" s="2" customFormat="1" ht="37.8" customHeight="1">
      <c r="A235" s="35"/>
      <c r="B235" s="36"/>
      <c r="C235" s="235" t="s">
        <v>359</v>
      </c>
      <c r="D235" s="235" t="s">
        <v>201</v>
      </c>
      <c r="E235" s="236" t="s">
        <v>970</v>
      </c>
      <c r="F235" s="237" t="s">
        <v>971</v>
      </c>
      <c r="G235" s="238" t="s">
        <v>785</v>
      </c>
      <c r="H235" s="239">
        <v>4</v>
      </c>
      <c r="I235" s="240"/>
      <c r="J235" s="241">
        <f>ROUND(I235*H235,2)</f>
        <v>0</v>
      </c>
      <c r="K235" s="242"/>
      <c r="L235" s="243"/>
      <c r="M235" s="244" t="s">
        <v>1</v>
      </c>
      <c r="N235" s="245" t="s">
        <v>37</v>
      </c>
      <c r="O235" s="88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26" t="s">
        <v>191</v>
      </c>
      <c r="AT235" s="226" t="s">
        <v>201</v>
      </c>
      <c r="AU235" s="226" t="s">
        <v>82</v>
      </c>
      <c r="AY235" s="14" t="s">
        <v>140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14" t="s">
        <v>80</v>
      </c>
      <c r="BK235" s="227">
        <f>ROUND(I235*H235,2)</f>
        <v>0</v>
      </c>
      <c r="BL235" s="14" t="s">
        <v>139</v>
      </c>
      <c r="BM235" s="226" t="s">
        <v>557</v>
      </c>
    </row>
    <row r="236" s="2" customFormat="1" ht="16.5" customHeight="1">
      <c r="A236" s="35"/>
      <c r="B236" s="36"/>
      <c r="C236" s="214" t="s">
        <v>558</v>
      </c>
      <c r="D236" s="214" t="s">
        <v>141</v>
      </c>
      <c r="E236" s="215" t="s">
        <v>972</v>
      </c>
      <c r="F236" s="216" t="s">
        <v>858</v>
      </c>
      <c r="G236" s="217" t="s">
        <v>785</v>
      </c>
      <c r="H236" s="218">
        <v>17</v>
      </c>
      <c r="I236" s="219"/>
      <c r="J236" s="220">
        <f>ROUND(I236*H236,2)</f>
        <v>0</v>
      </c>
      <c r="K236" s="221"/>
      <c r="L236" s="41"/>
      <c r="M236" s="222" t="s">
        <v>1</v>
      </c>
      <c r="N236" s="223" t="s">
        <v>37</v>
      </c>
      <c r="O236" s="88"/>
      <c r="P236" s="224">
        <f>O236*H236</f>
        <v>0</v>
      </c>
      <c r="Q236" s="224">
        <v>0</v>
      </c>
      <c r="R236" s="224">
        <f>Q236*H236</f>
        <v>0</v>
      </c>
      <c r="S236" s="224">
        <v>0</v>
      </c>
      <c r="T236" s="225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26" t="s">
        <v>139</v>
      </c>
      <c r="AT236" s="226" t="s">
        <v>141</v>
      </c>
      <c r="AU236" s="226" t="s">
        <v>82</v>
      </c>
      <c r="AY236" s="14" t="s">
        <v>140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14" t="s">
        <v>80</v>
      </c>
      <c r="BK236" s="227">
        <f>ROUND(I236*H236,2)</f>
        <v>0</v>
      </c>
      <c r="BL236" s="14" t="s">
        <v>139</v>
      </c>
      <c r="BM236" s="226" t="s">
        <v>561</v>
      </c>
    </row>
    <row r="237" s="2" customFormat="1" ht="16.5" customHeight="1">
      <c r="A237" s="35"/>
      <c r="B237" s="36"/>
      <c r="C237" s="235" t="s">
        <v>363</v>
      </c>
      <c r="D237" s="235" t="s">
        <v>201</v>
      </c>
      <c r="E237" s="236" t="s">
        <v>973</v>
      </c>
      <c r="F237" s="237" t="s">
        <v>876</v>
      </c>
      <c r="G237" s="238" t="s">
        <v>785</v>
      </c>
      <c r="H237" s="239">
        <v>2</v>
      </c>
      <c r="I237" s="240"/>
      <c r="J237" s="241">
        <f>ROUND(I237*H237,2)</f>
        <v>0</v>
      </c>
      <c r="K237" s="242"/>
      <c r="L237" s="243"/>
      <c r="M237" s="244" t="s">
        <v>1</v>
      </c>
      <c r="N237" s="245" t="s">
        <v>37</v>
      </c>
      <c r="O237" s="88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26" t="s">
        <v>191</v>
      </c>
      <c r="AT237" s="226" t="s">
        <v>201</v>
      </c>
      <c r="AU237" s="226" t="s">
        <v>82</v>
      </c>
      <c r="AY237" s="14" t="s">
        <v>140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14" t="s">
        <v>80</v>
      </c>
      <c r="BK237" s="227">
        <f>ROUND(I237*H237,2)</f>
        <v>0</v>
      </c>
      <c r="BL237" s="14" t="s">
        <v>139</v>
      </c>
      <c r="BM237" s="226" t="s">
        <v>564</v>
      </c>
    </row>
    <row r="238" s="2" customFormat="1" ht="16.5" customHeight="1">
      <c r="A238" s="35"/>
      <c r="B238" s="36"/>
      <c r="C238" s="214" t="s">
        <v>565</v>
      </c>
      <c r="D238" s="214" t="s">
        <v>141</v>
      </c>
      <c r="E238" s="215" t="s">
        <v>877</v>
      </c>
      <c r="F238" s="216" t="s">
        <v>865</v>
      </c>
      <c r="G238" s="217" t="s">
        <v>785</v>
      </c>
      <c r="H238" s="218">
        <v>2</v>
      </c>
      <c r="I238" s="219"/>
      <c r="J238" s="220">
        <f>ROUND(I238*H238,2)</f>
        <v>0</v>
      </c>
      <c r="K238" s="221"/>
      <c r="L238" s="41"/>
      <c r="M238" s="222" t="s">
        <v>1</v>
      </c>
      <c r="N238" s="223" t="s">
        <v>37</v>
      </c>
      <c r="O238" s="88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26" t="s">
        <v>139</v>
      </c>
      <c r="AT238" s="226" t="s">
        <v>141</v>
      </c>
      <c r="AU238" s="226" t="s">
        <v>82</v>
      </c>
      <c r="AY238" s="14" t="s">
        <v>140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14" t="s">
        <v>80</v>
      </c>
      <c r="BK238" s="227">
        <f>ROUND(I238*H238,2)</f>
        <v>0</v>
      </c>
      <c r="BL238" s="14" t="s">
        <v>139</v>
      </c>
      <c r="BM238" s="226" t="s">
        <v>568</v>
      </c>
    </row>
    <row r="239" s="2" customFormat="1" ht="16.5" customHeight="1">
      <c r="A239" s="35"/>
      <c r="B239" s="36"/>
      <c r="C239" s="235" t="s">
        <v>367</v>
      </c>
      <c r="D239" s="235" t="s">
        <v>201</v>
      </c>
      <c r="E239" s="236" t="s">
        <v>974</v>
      </c>
      <c r="F239" s="237" t="s">
        <v>975</v>
      </c>
      <c r="G239" s="238" t="s">
        <v>240</v>
      </c>
      <c r="H239" s="239">
        <v>4</v>
      </c>
      <c r="I239" s="240"/>
      <c r="J239" s="241">
        <f>ROUND(I239*H239,2)</f>
        <v>0</v>
      </c>
      <c r="K239" s="242"/>
      <c r="L239" s="243"/>
      <c r="M239" s="244" t="s">
        <v>1</v>
      </c>
      <c r="N239" s="245" t="s">
        <v>37</v>
      </c>
      <c r="O239" s="88"/>
      <c r="P239" s="224">
        <f>O239*H239</f>
        <v>0</v>
      </c>
      <c r="Q239" s="224">
        <v>0</v>
      </c>
      <c r="R239" s="224">
        <f>Q239*H239</f>
        <v>0</v>
      </c>
      <c r="S239" s="224">
        <v>0</v>
      </c>
      <c r="T239" s="225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26" t="s">
        <v>191</v>
      </c>
      <c r="AT239" s="226" t="s">
        <v>201</v>
      </c>
      <c r="AU239" s="226" t="s">
        <v>82</v>
      </c>
      <c r="AY239" s="14" t="s">
        <v>140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14" t="s">
        <v>80</v>
      </c>
      <c r="BK239" s="227">
        <f>ROUND(I239*H239,2)</f>
        <v>0</v>
      </c>
      <c r="BL239" s="14" t="s">
        <v>139</v>
      </c>
      <c r="BM239" s="226" t="s">
        <v>573</v>
      </c>
    </row>
    <row r="240" s="2" customFormat="1" ht="16.5" customHeight="1">
      <c r="A240" s="35"/>
      <c r="B240" s="36"/>
      <c r="C240" s="214" t="s">
        <v>574</v>
      </c>
      <c r="D240" s="214" t="s">
        <v>141</v>
      </c>
      <c r="E240" s="215" t="s">
        <v>976</v>
      </c>
      <c r="F240" s="216" t="s">
        <v>977</v>
      </c>
      <c r="G240" s="217" t="s">
        <v>240</v>
      </c>
      <c r="H240" s="218">
        <v>4</v>
      </c>
      <c r="I240" s="219"/>
      <c r="J240" s="220">
        <f>ROUND(I240*H240,2)</f>
        <v>0</v>
      </c>
      <c r="K240" s="221"/>
      <c r="L240" s="41"/>
      <c r="M240" s="222" t="s">
        <v>1</v>
      </c>
      <c r="N240" s="223" t="s">
        <v>37</v>
      </c>
      <c r="O240" s="88"/>
      <c r="P240" s="224">
        <f>O240*H240</f>
        <v>0</v>
      </c>
      <c r="Q240" s="224">
        <v>0</v>
      </c>
      <c r="R240" s="224">
        <f>Q240*H240</f>
        <v>0</v>
      </c>
      <c r="S240" s="224">
        <v>0</v>
      </c>
      <c r="T240" s="225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26" t="s">
        <v>139</v>
      </c>
      <c r="AT240" s="226" t="s">
        <v>141</v>
      </c>
      <c r="AU240" s="226" t="s">
        <v>82</v>
      </c>
      <c r="AY240" s="14" t="s">
        <v>140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14" t="s">
        <v>80</v>
      </c>
      <c r="BK240" s="227">
        <f>ROUND(I240*H240,2)</f>
        <v>0</v>
      </c>
      <c r="BL240" s="14" t="s">
        <v>139</v>
      </c>
      <c r="BM240" s="226" t="s">
        <v>577</v>
      </c>
    </row>
    <row r="241" s="2" customFormat="1" ht="16.5" customHeight="1">
      <c r="A241" s="35"/>
      <c r="B241" s="36"/>
      <c r="C241" s="235" t="s">
        <v>371</v>
      </c>
      <c r="D241" s="235" t="s">
        <v>201</v>
      </c>
      <c r="E241" s="236" t="s">
        <v>978</v>
      </c>
      <c r="F241" s="237" t="s">
        <v>979</v>
      </c>
      <c r="G241" s="238" t="s">
        <v>240</v>
      </c>
      <c r="H241" s="239">
        <v>1</v>
      </c>
      <c r="I241" s="240"/>
      <c r="J241" s="241">
        <f>ROUND(I241*H241,2)</f>
        <v>0</v>
      </c>
      <c r="K241" s="242"/>
      <c r="L241" s="243"/>
      <c r="M241" s="244" t="s">
        <v>1</v>
      </c>
      <c r="N241" s="245" t="s">
        <v>37</v>
      </c>
      <c r="O241" s="88"/>
      <c r="P241" s="224">
        <f>O241*H241</f>
        <v>0</v>
      </c>
      <c r="Q241" s="224">
        <v>0</v>
      </c>
      <c r="R241" s="224">
        <f>Q241*H241</f>
        <v>0</v>
      </c>
      <c r="S241" s="224">
        <v>0</v>
      </c>
      <c r="T241" s="225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26" t="s">
        <v>191</v>
      </c>
      <c r="AT241" s="226" t="s">
        <v>201</v>
      </c>
      <c r="AU241" s="226" t="s">
        <v>82</v>
      </c>
      <c r="AY241" s="14" t="s">
        <v>140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14" t="s">
        <v>80</v>
      </c>
      <c r="BK241" s="227">
        <f>ROUND(I241*H241,2)</f>
        <v>0</v>
      </c>
      <c r="BL241" s="14" t="s">
        <v>139</v>
      </c>
      <c r="BM241" s="226" t="s">
        <v>580</v>
      </c>
    </row>
    <row r="242" s="2" customFormat="1" ht="16.5" customHeight="1">
      <c r="A242" s="35"/>
      <c r="B242" s="36"/>
      <c r="C242" s="214" t="s">
        <v>581</v>
      </c>
      <c r="D242" s="214" t="s">
        <v>141</v>
      </c>
      <c r="E242" s="215" t="s">
        <v>980</v>
      </c>
      <c r="F242" s="216" t="s">
        <v>981</v>
      </c>
      <c r="G242" s="217" t="s">
        <v>240</v>
      </c>
      <c r="H242" s="218">
        <v>1</v>
      </c>
      <c r="I242" s="219"/>
      <c r="J242" s="220">
        <f>ROUND(I242*H242,2)</f>
        <v>0</v>
      </c>
      <c r="K242" s="221"/>
      <c r="L242" s="41"/>
      <c r="M242" s="222" t="s">
        <v>1</v>
      </c>
      <c r="N242" s="223" t="s">
        <v>37</v>
      </c>
      <c r="O242" s="88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26" t="s">
        <v>139</v>
      </c>
      <c r="AT242" s="226" t="s">
        <v>141</v>
      </c>
      <c r="AU242" s="226" t="s">
        <v>82</v>
      </c>
      <c r="AY242" s="14" t="s">
        <v>140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14" t="s">
        <v>80</v>
      </c>
      <c r="BK242" s="227">
        <f>ROUND(I242*H242,2)</f>
        <v>0</v>
      </c>
      <c r="BL242" s="14" t="s">
        <v>139</v>
      </c>
      <c r="BM242" s="226" t="s">
        <v>584</v>
      </c>
    </row>
    <row r="243" s="2" customFormat="1" ht="16.5" customHeight="1">
      <c r="A243" s="35"/>
      <c r="B243" s="36"/>
      <c r="C243" s="235" t="s">
        <v>375</v>
      </c>
      <c r="D243" s="235" t="s">
        <v>201</v>
      </c>
      <c r="E243" s="236" t="s">
        <v>982</v>
      </c>
      <c r="F243" s="237" t="s">
        <v>983</v>
      </c>
      <c r="G243" s="238" t="s">
        <v>240</v>
      </c>
      <c r="H243" s="239">
        <v>5</v>
      </c>
      <c r="I243" s="240"/>
      <c r="J243" s="241">
        <f>ROUND(I243*H243,2)</f>
        <v>0</v>
      </c>
      <c r="K243" s="242"/>
      <c r="L243" s="243"/>
      <c r="M243" s="244" t="s">
        <v>1</v>
      </c>
      <c r="N243" s="245" t="s">
        <v>37</v>
      </c>
      <c r="O243" s="88"/>
      <c r="P243" s="224">
        <f>O243*H243</f>
        <v>0</v>
      </c>
      <c r="Q243" s="224">
        <v>0</v>
      </c>
      <c r="R243" s="224">
        <f>Q243*H243</f>
        <v>0</v>
      </c>
      <c r="S243" s="224">
        <v>0</v>
      </c>
      <c r="T243" s="225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26" t="s">
        <v>191</v>
      </c>
      <c r="AT243" s="226" t="s">
        <v>201</v>
      </c>
      <c r="AU243" s="226" t="s">
        <v>82</v>
      </c>
      <c r="AY243" s="14" t="s">
        <v>140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14" t="s">
        <v>80</v>
      </c>
      <c r="BK243" s="227">
        <f>ROUND(I243*H243,2)</f>
        <v>0</v>
      </c>
      <c r="BL243" s="14" t="s">
        <v>139</v>
      </c>
      <c r="BM243" s="226" t="s">
        <v>587</v>
      </c>
    </row>
    <row r="244" s="2" customFormat="1" ht="16.5" customHeight="1">
      <c r="A244" s="35"/>
      <c r="B244" s="36"/>
      <c r="C244" s="214" t="s">
        <v>588</v>
      </c>
      <c r="D244" s="214" t="s">
        <v>141</v>
      </c>
      <c r="E244" s="215" t="s">
        <v>984</v>
      </c>
      <c r="F244" s="216" t="s">
        <v>985</v>
      </c>
      <c r="G244" s="217" t="s">
        <v>240</v>
      </c>
      <c r="H244" s="218">
        <v>5</v>
      </c>
      <c r="I244" s="219"/>
      <c r="J244" s="220">
        <f>ROUND(I244*H244,2)</f>
        <v>0</v>
      </c>
      <c r="K244" s="221"/>
      <c r="L244" s="41"/>
      <c r="M244" s="222" t="s">
        <v>1</v>
      </c>
      <c r="N244" s="223" t="s">
        <v>37</v>
      </c>
      <c r="O244" s="88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6" t="s">
        <v>139</v>
      </c>
      <c r="AT244" s="226" t="s">
        <v>141</v>
      </c>
      <c r="AU244" s="226" t="s">
        <v>82</v>
      </c>
      <c r="AY244" s="14" t="s">
        <v>140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14" t="s">
        <v>80</v>
      </c>
      <c r="BK244" s="227">
        <f>ROUND(I244*H244,2)</f>
        <v>0</v>
      </c>
      <c r="BL244" s="14" t="s">
        <v>139</v>
      </c>
      <c r="BM244" s="226" t="s">
        <v>591</v>
      </c>
    </row>
    <row r="245" s="2" customFormat="1" ht="21.75" customHeight="1">
      <c r="A245" s="35"/>
      <c r="B245" s="36"/>
      <c r="C245" s="235" t="s">
        <v>378</v>
      </c>
      <c r="D245" s="235" t="s">
        <v>201</v>
      </c>
      <c r="E245" s="236" t="s">
        <v>986</v>
      </c>
      <c r="F245" s="237" t="s">
        <v>987</v>
      </c>
      <c r="G245" s="238" t="s">
        <v>240</v>
      </c>
      <c r="H245" s="239">
        <v>1</v>
      </c>
      <c r="I245" s="240"/>
      <c r="J245" s="241">
        <f>ROUND(I245*H245,2)</f>
        <v>0</v>
      </c>
      <c r="K245" s="242"/>
      <c r="L245" s="243"/>
      <c r="M245" s="244" t="s">
        <v>1</v>
      </c>
      <c r="N245" s="245" t="s">
        <v>37</v>
      </c>
      <c r="O245" s="88"/>
      <c r="P245" s="224">
        <f>O245*H245</f>
        <v>0</v>
      </c>
      <c r="Q245" s="224">
        <v>0</v>
      </c>
      <c r="R245" s="224">
        <f>Q245*H245</f>
        <v>0</v>
      </c>
      <c r="S245" s="224">
        <v>0</v>
      </c>
      <c r="T245" s="225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26" t="s">
        <v>191</v>
      </c>
      <c r="AT245" s="226" t="s">
        <v>201</v>
      </c>
      <c r="AU245" s="226" t="s">
        <v>82</v>
      </c>
      <c r="AY245" s="14" t="s">
        <v>140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14" t="s">
        <v>80</v>
      </c>
      <c r="BK245" s="227">
        <f>ROUND(I245*H245,2)</f>
        <v>0</v>
      </c>
      <c r="BL245" s="14" t="s">
        <v>139</v>
      </c>
      <c r="BM245" s="226" t="s">
        <v>594</v>
      </c>
    </row>
    <row r="246" s="2" customFormat="1" ht="16.5" customHeight="1">
      <c r="A246" s="35"/>
      <c r="B246" s="36"/>
      <c r="C246" s="214" t="s">
        <v>595</v>
      </c>
      <c r="D246" s="214" t="s">
        <v>141</v>
      </c>
      <c r="E246" s="215" t="s">
        <v>988</v>
      </c>
      <c r="F246" s="216" t="s">
        <v>989</v>
      </c>
      <c r="G246" s="217" t="s">
        <v>240</v>
      </c>
      <c r="H246" s="218">
        <v>1</v>
      </c>
      <c r="I246" s="219"/>
      <c r="J246" s="220">
        <f>ROUND(I246*H246,2)</f>
        <v>0</v>
      </c>
      <c r="K246" s="221"/>
      <c r="L246" s="41"/>
      <c r="M246" s="222" t="s">
        <v>1</v>
      </c>
      <c r="N246" s="223" t="s">
        <v>37</v>
      </c>
      <c r="O246" s="88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26" t="s">
        <v>139</v>
      </c>
      <c r="AT246" s="226" t="s">
        <v>141</v>
      </c>
      <c r="AU246" s="226" t="s">
        <v>82</v>
      </c>
      <c r="AY246" s="14" t="s">
        <v>140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14" t="s">
        <v>80</v>
      </c>
      <c r="BK246" s="227">
        <f>ROUND(I246*H246,2)</f>
        <v>0</v>
      </c>
      <c r="BL246" s="14" t="s">
        <v>139</v>
      </c>
      <c r="BM246" s="226" t="s">
        <v>598</v>
      </c>
    </row>
    <row r="247" s="2" customFormat="1" ht="24.15" customHeight="1">
      <c r="A247" s="35"/>
      <c r="B247" s="36"/>
      <c r="C247" s="235" t="s">
        <v>382</v>
      </c>
      <c r="D247" s="235" t="s">
        <v>201</v>
      </c>
      <c r="E247" s="236" t="s">
        <v>990</v>
      </c>
      <c r="F247" s="237" t="s">
        <v>991</v>
      </c>
      <c r="G247" s="238" t="s">
        <v>208</v>
      </c>
      <c r="H247" s="239">
        <v>3</v>
      </c>
      <c r="I247" s="240"/>
      <c r="J247" s="241">
        <f>ROUND(I247*H247,2)</f>
        <v>0</v>
      </c>
      <c r="K247" s="242"/>
      <c r="L247" s="243"/>
      <c r="M247" s="244" t="s">
        <v>1</v>
      </c>
      <c r="N247" s="245" t="s">
        <v>37</v>
      </c>
      <c r="O247" s="88"/>
      <c r="P247" s="224">
        <f>O247*H247</f>
        <v>0</v>
      </c>
      <c r="Q247" s="224">
        <v>0</v>
      </c>
      <c r="R247" s="224">
        <f>Q247*H247</f>
        <v>0</v>
      </c>
      <c r="S247" s="224">
        <v>0</v>
      </c>
      <c r="T247" s="225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26" t="s">
        <v>191</v>
      </c>
      <c r="AT247" s="226" t="s">
        <v>201</v>
      </c>
      <c r="AU247" s="226" t="s">
        <v>82</v>
      </c>
      <c r="AY247" s="14" t="s">
        <v>140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14" t="s">
        <v>80</v>
      </c>
      <c r="BK247" s="227">
        <f>ROUND(I247*H247,2)</f>
        <v>0</v>
      </c>
      <c r="BL247" s="14" t="s">
        <v>139</v>
      </c>
      <c r="BM247" s="226" t="s">
        <v>601</v>
      </c>
    </row>
    <row r="248" s="2" customFormat="1" ht="16.5" customHeight="1">
      <c r="A248" s="35"/>
      <c r="B248" s="36"/>
      <c r="C248" s="214" t="s">
        <v>602</v>
      </c>
      <c r="D248" s="214" t="s">
        <v>141</v>
      </c>
      <c r="E248" s="215" t="s">
        <v>904</v>
      </c>
      <c r="F248" s="216" t="s">
        <v>905</v>
      </c>
      <c r="G248" s="217" t="s">
        <v>208</v>
      </c>
      <c r="H248" s="218">
        <v>3</v>
      </c>
      <c r="I248" s="219"/>
      <c r="J248" s="220">
        <f>ROUND(I248*H248,2)</f>
        <v>0</v>
      </c>
      <c r="K248" s="221"/>
      <c r="L248" s="41"/>
      <c r="M248" s="222" t="s">
        <v>1</v>
      </c>
      <c r="N248" s="223" t="s">
        <v>37</v>
      </c>
      <c r="O248" s="88"/>
      <c r="P248" s="224">
        <f>O248*H248</f>
        <v>0</v>
      </c>
      <c r="Q248" s="224">
        <v>0</v>
      </c>
      <c r="R248" s="224">
        <f>Q248*H248</f>
        <v>0</v>
      </c>
      <c r="S248" s="224">
        <v>0</v>
      </c>
      <c r="T248" s="225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26" t="s">
        <v>139</v>
      </c>
      <c r="AT248" s="226" t="s">
        <v>141</v>
      </c>
      <c r="AU248" s="226" t="s">
        <v>82</v>
      </c>
      <c r="AY248" s="14" t="s">
        <v>140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14" t="s">
        <v>80</v>
      </c>
      <c r="BK248" s="227">
        <f>ROUND(I248*H248,2)</f>
        <v>0</v>
      </c>
      <c r="BL248" s="14" t="s">
        <v>139</v>
      </c>
      <c r="BM248" s="226" t="s">
        <v>605</v>
      </c>
    </row>
    <row r="249" s="2" customFormat="1" ht="24.15" customHeight="1">
      <c r="A249" s="35"/>
      <c r="B249" s="36"/>
      <c r="C249" s="235" t="s">
        <v>385</v>
      </c>
      <c r="D249" s="235" t="s">
        <v>201</v>
      </c>
      <c r="E249" s="236" t="s">
        <v>992</v>
      </c>
      <c r="F249" s="237" t="s">
        <v>993</v>
      </c>
      <c r="G249" s="238" t="s">
        <v>208</v>
      </c>
      <c r="H249" s="239">
        <v>40</v>
      </c>
      <c r="I249" s="240"/>
      <c r="J249" s="241">
        <f>ROUND(I249*H249,2)</f>
        <v>0</v>
      </c>
      <c r="K249" s="242"/>
      <c r="L249" s="243"/>
      <c r="M249" s="244" t="s">
        <v>1</v>
      </c>
      <c r="N249" s="245" t="s">
        <v>37</v>
      </c>
      <c r="O249" s="88"/>
      <c r="P249" s="224">
        <f>O249*H249</f>
        <v>0</v>
      </c>
      <c r="Q249" s="224">
        <v>0</v>
      </c>
      <c r="R249" s="224">
        <f>Q249*H249</f>
        <v>0</v>
      </c>
      <c r="S249" s="224">
        <v>0</v>
      </c>
      <c r="T249" s="225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26" t="s">
        <v>191</v>
      </c>
      <c r="AT249" s="226" t="s">
        <v>201</v>
      </c>
      <c r="AU249" s="226" t="s">
        <v>82</v>
      </c>
      <c r="AY249" s="14" t="s">
        <v>140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14" t="s">
        <v>80</v>
      </c>
      <c r="BK249" s="227">
        <f>ROUND(I249*H249,2)</f>
        <v>0</v>
      </c>
      <c r="BL249" s="14" t="s">
        <v>139</v>
      </c>
      <c r="BM249" s="226" t="s">
        <v>608</v>
      </c>
    </row>
    <row r="250" s="2" customFormat="1" ht="16.5" customHeight="1">
      <c r="A250" s="35"/>
      <c r="B250" s="36"/>
      <c r="C250" s="214" t="s">
        <v>609</v>
      </c>
      <c r="D250" s="214" t="s">
        <v>141</v>
      </c>
      <c r="E250" s="215" t="s">
        <v>908</v>
      </c>
      <c r="F250" s="216" t="s">
        <v>909</v>
      </c>
      <c r="G250" s="217" t="s">
        <v>208</v>
      </c>
      <c r="H250" s="218">
        <v>40</v>
      </c>
      <c r="I250" s="219"/>
      <c r="J250" s="220">
        <f>ROUND(I250*H250,2)</f>
        <v>0</v>
      </c>
      <c r="K250" s="221"/>
      <c r="L250" s="41"/>
      <c r="M250" s="222" t="s">
        <v>1</v>
      </c>
      <c r="N250" s="223" t="s">
        <v>37</v>
      </c>
      <c r="O250" s="88"/>
      <c r="P250" s="224">
        <f>O250*H250</f>
        <v>0</v>
      </c>
      <c r="Q250" s="224">
        <v>0</v>
      </c>
      <c r="R250" s="224">
        <f>Q250*H250</f>
        <v>0</v>
      </c>
      <c r="S250" s="224">
        <v>0</v>
      </c>
      <c r="T250" s="225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26" t="s">
        <v>139</v>
      </c>
      <c r="AT250" s="226" t="s">
        <v>141</v>
      </c>
      <c r="AU250" s="226" t="s">
        <v>82</v>
      </c>
      <c r="AY250" s="14" t="s">
        <v>140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14" t="s">
        <v>80</v>
      </c>
      <c r="BK250" s="227">
        <f>ROUND(I250*H250,2)</f>
        <v>0</v>
      </c>
      <c r="BL250" s="14" t="s">
        <v>139</v>
      </c>
      <c r="BM250" s="226" t="s">
        <v>612</v>
      </c>
    </row>
    <row r="251" s="2" customFormat="1" ht="24.15" customHeight="1">
      <c r="A251" s="35"/>
      <c r="B251" s="36"/>
      <c r="C251" s="235" t="s">
        <v>389</v>
      </c>
      <c r="D251" s="235" t="s">
        <v>201</v>
      </c>
      <c r="E251" s="236" t="s">
        <v>994</v>
      </c>
      <c r="F251" s="237" t="s">
        <v>995</v>
      </c>
      <c r="G251" s="238" t="s">
        <v>208</v>
      </c>
      <c r="H251" s="239">
        <v>20</v>
      </c>
      <c r="I251" s="240"/>
      <c r="J251" s="241">
        <f>ROUND(I251*H251,2)</f>
        <v>0</v>
      </c>
      <c r="K251" s="242"/>
      <c r="L251" s="243"/>
      <c r="M251" s="244" t="s">
        <v>1</v>
      </c>
      <c r="N251" s="245" t="s">
        <v>37</v>
      </c>
      <c r="O251" s="88"/>
      <c r="P251" s="224">
        <f>O251*H251</f>
        <v>0</v>
      </c>
      <c r="Q251" s="224">
        <v>0</v>
      </c>
      <c r="R251" s="224">
        <f>Q251*H251</f>
        <v>0</v>
      </c>
      <c r="S251" s="224">
        <v>0</v>
      </c>
      <c r="T251" s="225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26" t="s">
        <v>191</v>
      </c>
      <c r="AT251" s="226" t="s">
        <v>201</v>
      </c>
      <c r="AU251" s="226" t="s">
        <v>82</v>
      </c>
      <c r="AY251" s="14" t="s">
        <v>140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14" t="s">
        <v>80</v>
      </c>
      <c r="BK251" s="227">
        <f>ROUND(I251*H251,2)</f>
        <v>0</v>
      </c>
      <c r="BL251" s="14" t="s">
        <v>139</v>
      </c>
      <c r="BM251" s="226" t="s">
        <v>615</v>
      </c>
    </row>
    <row r="252" s="2" customFormat="1" ht="16.5" customHeight="1">
      <c r="A252" s="35"/>
      <c r="B252" s="36"/>
      <c r="C252" s="214" t="s">
        <v>616</v>
      </c>
      <c r="D252" s="214" t="s">
        <v>141</v>
      </c>
      <c r="E252" s="215" t="s">
        <v>912</v>
      </c>
      <c r="F252" s="216" t="s">
        <v>913</v>
      </c>
      <c r="G252" s="217" t="s">
        <v>208</v>
      </c>
      <c r="H252" s="218">
        <v>20</v>
      </c>
      <c r="I252" s="219"/>
      <c r="J252" s="220">
        <f>ROUND(I252*H252,2)</f>
        <v>0</v>
      </c>
      <c r="K252" s="221"/>
      <c r="L252" s="41"/>
      <c r="M252" s="222" t="s">
        <v>1</v>
      </c>
      <c r="N252" s="223" t="s">
        <v>37</v>
      </c>
      <c r="O252" s="88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26" t="s">
        <v>139</v>
      </c>
      <c r="AT252" s="226" t="s">
        <v>141</v>
      </c>
      <c r="AU252" s="226" t="s">
        <v>82</v>
      </c>
      <c r="AY252" s="14" t="s">
        <v>140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14" t="s">
        <v>80</v>
      </c>
      <c r="BK252" s="227">
        <f>ROUND(I252*H252,2)</f>
        <v>0</v>
      </c>
      <c r="BL252" s="14" t="s">
        <v>139</v>
      </c>
      <c r="BM252" s="226" t="s">
        <v>619</v>
      </c>
    </row>
    <row r="253" s="2" customFormat="1" ht="24.15" customHeight="1">
      <c r="A253" s="35"/>
      <c r="B253" s="36"/>
      <c r="C253" s="235" t="s">
        <v>392</v>
      </c>
      <c r="D253" s="235" t="s">
        <v>201</v>
      </c>
      <c r="E253" s="236" t="s">
        <v>996</v>
      </c>
      <c r="F253" s="237" t="s">
        <v>997</v>
      </c>
      <c r="G253" s="238" t="s">
        <v>208</v>
      </c>
      <c r="H253" s="239">
        <v>60</v>
      </c>
      <c r="I253" s="240"/>
      <c r="J253" s="241">
        <f>ROUND(I253*H253,2)</f>
        <v>0</v>
      </c>
      <c r="K253" s="242"/>
      <c r="L253" s="243"/>
      <c r="M253" s="244" t="s">
        <v>1</v>
      </c>
      <c r="N253" s="245" t="s">
        <v>37</v>
      </c>
      <c r="O253" s="88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26" t="s">
        <v>191</v>
      </c>
      <c r="AT253" s="226" t="s">
        <v>201</v>
      </c>
      <c r="AU253" s="226" t="s">
        <v>82</v>
      </c>
      <c r="AY253" s="14" t="s">
        <v>140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14" t="s">
        <v>80</v>
      </c>
      <c r="BK253" s="227">
        <f>ROUND(I253*H253,2)</f>
        <v>0</v>
      </c>
      <c r="BL253" s="14" t="s">
        <v>139</v>
      </c>
      <c r="BM253" s="226" t="s">
        <v>622</v>
      </c>
    </row>
    <row r="254" s="2" customFormat="1" ht="16.5" customHeight="1">
      <c r="A254" s="35"/>
      <c r="B254" s="36"/>
      <c r="C254" s="214" t="s">
        <v>623</v>
      </c>
      <c r="D254" s="214" t="s">
        <v>141</v>
      </c>
      <c r="E254" s="215" t="s">
        <v>916</v>
      </c>
      <c r="F254" s="216" t="s">
        <v>917</v>
      </c>
      <c r="G254" s="217" t="s">
        <v>208</v>
      </c>
      <c r="H254" s="218">
        <v>60</v>
      </c>
      <c r="I254" s="219"/>
      <c r="J254" s="220">
        <f>ROUND(I254*H254,2)</f>
        <v>0</v>
      </c>
      <c r="K254" s="221"/>
      <c r="L254" s="41"/>
      <c r="M254" s="222" t="s">
        <v>1</v>
      </c>
      <c r="N254" s="223" t="s">
        <v>37</v>
      </c>
      <c r="O254" s="88"/>
      <c r="P254" s="224">
        <f>O254*H254</f>
        <v>0</v>
      </c>
      <c r="Q254" s="224">
        <v>0</v>
      </c>
      <c r="R254" s="224">
        <f>Q254*H254</f>
        <v>0</v>
      </c>
      <c r="S254" s="224">
        <v>0</v>
      </c>
      <c r="T254" s="225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26" t="s">
        <v>139</v>
      </c>
      <c r="AT254" s="226" t="s">
        <v>141</v>
      </c>
      <c r="AU254" s="226" t="s">
        <v>82</v>
      </c>
      <c r="AY254" s="14" t="s">
        <v>140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14" t="s">
        <v>80</v>
      </c>
      <c r="BK254" s="227">
        <f>ROUND(I254*H254,2)</f>
        <v>0</v>
      </c>
      <c r="BL254" s="14" t="s">
        <v>139</v>
      </c>
      <c r="BM254" s="226" t="s">
        <v>626</v>
      </c>
    </row>
    <row r="255" s="2" customFormat="1" ht="24.15" customHeight="1">
      <c r="A255" s="35"/>
      <c r="B255" s="36"/>
      <c r="C255" s="235" t="s">
        <v>396</v>
      </c>
      <c r="D255" s="235" t="s">
        <v>201</v>
      </c>
      <c r="E255" s="236" t="s">
        <v>998</v>
      </c>
      <c r="F255" s="237" t="s">
        <v>999</v>
      </c>
      <c r="G255" s="238" t="s">
        <v>208</v>
      </c>
      <c r="H255" s="239">
        <v>20</v>
      </c>
      <c r="I255" s="240"/>
      <c r="J255" s="241">
        <f>ROUND(I255*H255,2)</f>
        <v>0</v>
      </c>
      <c r="K255" s="242"/>
      <c r="L255" s="243"/>
      <c r="M255" s="244" t="s">
        <v>1</v>
      </c>
      <c r="N255" s="245" t="s">
        <v>37</v>
      </c>
      <c r="O255" s="88"/>
      <c r="P255" s="224">
        <f>O255*H255</f>
        <v>0</v>
      </c>
      <c r="Q255" s="224">
        <v>0</v>
      </c>
      <c r="R255" s="224">
        <f>Q255*H255</f>
        <v>0</v>
      </c>
      <c r="S255" s="224">
        <v>0</v>
      </c>
      <c r="T255" s="225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26" t="s">
        <v>191</v>
      </c>
      <c r="AT255" s="226" t="s">
        <v>201</v>
      </c>
      <c r="AU255" s="226" t="s">
        <v>82</v>
      </c>
      <c r="AY255" s="14" t="s">
        <v>140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14" t="s">
        <v>80</v>
      </c>
      <c r="BK255" s="227">
        <f>ROUND(I255*H255,2)</f>
        <v>0</v>
      </c>
      <c r="BL255" s="14" t="s">
        <v>139</v>
      </c>
      <c r="BM255" s="226" t="s">
        <v>629</v>
      </c>
    </row>
    <row r="256" s="2" customFormat="1" ht="16.5" customHeight="1">
      <c r="A256" s="35"/>
      <c r="B256" s="36"/>
      <c r="C256" s="214" t="s">
        <v>630</v>
      </c>
      <c r="D256" s="214" t="s">
        <v>141</v>
      </c>
      <c r="E256" s="215" t="s">
        <v>1000</v>
      </c>
      <c r="F256" s="216" t="s">
        <v>1001</v>
      </c>
      <c r="G256" s="217" t="s">
        <v>208</v>
      </c>
      <c r="H256" s="218">
        <v>20</v>
      </c>
      <c r="I256" s="219"/>
      <c r="J256" s="220">
        <f>ROUND(I256*H256,2)</f>
        <v>0</v>
      </c>
      <c r="K256" s="221"/>
      <c r="L256" s="41"/>
      <c r="M256" s="222" t="s">
        <v>1</v>
      </c>
      <c r="N256" s="223" t="s">
        <v>37</v>
      </c>
      <c r="O256" s="88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26" t="s">
        <v>139</v>
      </c>
      <c r="AT256" s="226" t="s">
        <v>141</v>
      </c>
      <c r="AU256" s="226" t="s">
        <v>82</v>
      </c>
      <c r="AY256" s="14" t="s">
        <v>140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14" t="s">
        <v>80</v>
      </c>
      <c r="BK256" s="227">
        <f>ROUND(I256*H256,2)</f>
        <v>0</v>
      </c>
      <c r="BL256" s="14" t="s">
        <v>139</v>
      </c>
      <c r="BM256" s="226" t="s">
        <v>633</v>
      </c>
    </row>
    <row r="257" s="2" customFormat="1" ht="21.75" customHeight="1">
      <c r="A257" s="35"/>
      <c r="B257" s="36"/>
      <c r="C257" s="235" t="s">
        <v>399</v>
      </c>
      <c r="D257" s="235" t="s">
        <v>201</v>
      </c>
      <c r="E257" s="236" t="s">
        <v>922</v>
      </c>
      <c r="F257" s="237" t="s">
        <v>923</v>
      </c>
      <c r="G257" s="238" t="s">
        <v>208</v>
      </c>
      <c r="H257" s="239">
        <v>40</v>
      </c>
      <c r="I257" s="240"/>
      <c r="J257" s="241">
        <f>ROUND(I257*H257,2)</f>
        <v>0</v>
      </c>
      <c r="K257" s="242"/>
      <c r="L257" s="243"/>
      <c r="M257" s="244" t="s">
        <v>1</v>
      </c>
      <c r="N257" s="245" t="s">
        <v>37</v>
      </c>
      <c r="O257" s="88"/>
      <c r="P257" s="224">
        <f>O257*H257</f>
        <v>0</v>
      </c>
      <c r="Q257" s="224">
        <v>0</v>
      </c>
      <c r="R257" s="224">
        <f>Q257*H257</f>
        <v>0</v>
      </c>
      <c r="S257" s="224">
        <v>0</v>
      </c>
      <c r="T257" s="225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26" t="s">
        <v>191</v>
      </c>
      <c r="AT257" s="226" t="s">
        <v>201</v>
      </c>
      <c r="AU257" s="226" t="s">
        <v>82</v>
      </c>
      <c r="AY257" s="14" t="s">
        <v>140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14" t="s">
        <v>80</v>
      </c>
      <c r="BK257" s="227">
        <f>ROUND(I257*H257,2)</f>
        <v>0</v>
      </c>
      <c r="BL257" s="14" t="s">
        <v>139</v>
      </c>
      <c r="BM257" s="226" t="s">
        <v>636</v>
      </c>
    </row>
    <row r="258" s="2" customFormat="1" ht="16.5" customHeight="1">
      <c r="A258" s="35"/>
      <c r="B258" s="36"/>
      <c r="C258" s="214" t="s">
        <v>637</v>
      </c>
      <c r="D258" s="214" t="s">
        <v>141</v>
      </c>
      <c r="E258" s="215" t="s">
        <v>924</v>
      </c>
      <c r="F258" s="216" t="s">
        <v>921</v>
      </c>
      <c r="G258" s="217" t="s">
        <v>208</v>
      </c>
      <c r="H258" s="218">
        <v>40</v>
      </c>
      <c r="I258" s="219"/>
      <c r="J258" s="220">
        <f>ROUND(I258*H258,2)</f>
        <v>0</v>
      </c>
      <c r="K258" s="221"/>
      <c r="L258" s="41"/>
      <c r="M258" s="222" t="s">
        <v>1</v>
      </c>
      <c r="N258" s="223" t="s">
        <v>37</v>
      </c>
      <c r="O258" s="88"/>
      <c r="P258" s="224">
        <f>O258*H258</f>
        <v>0</v>
      </c>
      <c r="Q258" s="224">
        <v>0</v>
      </c>
      <c r="R258" s="224">
        <f>Q258*H258</f>
        <v>0</v>
      </c>
      <c r="S258" s="224">
        <v>0</v>
      </c>
      <c r="T258" s="225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26" t="s">
        <v>139</v>
      </c>
      <c r="AT258" s="226" t="s">
        <v>141</v>
      </c>
      <c r="AU258" s="226" t="s">
        <v>82</v>
      </c>
      <c r="AY258" s="14" t="s">
        <v>140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14" t="s">
        <v>80</v>
      </c>
      <c r="BK258" s="227">
        <f>ROUND(I258*H258,2)</f>
        <v>0</v>
      </c>
      <c r="BL258" s="14" t="s">
        <v>139</v>
      </c>
      <c r="BM258" s="226" t="s">
        <v>640</v>
      </c>
    </row>
    <row r="259" s="12" customFormat="1" ht="22.8" customHeight="1">
      <c r="A259" s="12"/>
      <c r="B259" s="200"/>
      <c r="C259" s="201"/>
      <c r="D259" s="202" t="s">
        <v>71</v>
      </c>
      <c r="E259" s="228" t="s">
        <v>1002</v>
      </c>
      <c r="F259" s="228" t="s">
        <v>1003</v>
      </c>
      <c r="G259" s="201"/>
      <c r="H259" s="201"/>
      <c r="I259" s="204"/>
      <c r="J259" s="229">
        <f>BK259</f>
        <v>0</v>
      </c>
      <c r="K259" s="201"/>
      <c r="L259" s="206"/>
      <c r="M259" s="207"/>
      <c r="N259" s="208"/>
      <c r="O259" s="208"/>
      <c r="P259" s="209">
        <f>SUM(P260:P279)</f>
        <v>0</v>
      </c>
      <c r="Q259" s="208"/>
      <c r="R259" s="209">
        <f>SUM(R260:R279)</f>
        <v>0</v>
      </c>
      <c r="S259" s="208"/>
      <c r="T259" s="210">
        <f>SUM(T260:T279)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1" t="s">
        <v>80</v>
      </c>
      <c r="AT259" s="212" t="s">
        <v>71</v>
      </c>
      <c r="AU259" s="212" t="s">
        <v>80</v>
      </c>
      <c r="AY259" s="211" t="s">
        <v>140</v>
      </c>
      <c r="BK259" s="213">
        <f>SUM(BK260:BK279)</f>
        <v>0</v>
      </c>
    </row>
    <row r="260" s="2" customFormat="1" ht="33" customHeight="1">
      <c r="A260" s="35"/>
      <c r="B260" s="36"/>
      <c r="C260" s="235" t="s">
        <v>403</v>
      </c>
      <c r="D260" s="235" t="s">
        <v>201</v>
      </c>
      <c r="E260" s="236" t="s">
        <v>1004</v>
      </c>
      <c r="F260" s="237" t="s">
        <v>1005</v>
      </c>
      <c r="G260" s="238" t="s">
        <v>785</v>
      </c>
      <c r="H260" s="239">
        <v>1</v>
      </c>
      <c r="I260" s="240"/>
      <c r="J260" s="241">
        <f>ROUND(I260*H260,2)</f>
        <v>0</v>
      </c>
      <c r="K260" s="242"/>
      <c r="L260" s="243"/>
      <c r="M260" s="244" t="s">
        <v>1</v>
      </c>
      <c r="N260" s="245" t="s">
        <v>37</v>
      </c>
      <c r="O260" s="88"/>
      <c r="P260" s="224">
        <f>O260*H260</f>
        <v>0</v>
      </c>
      <c r="Q260" s="224">
        <v>0</v>
      </c>
      <c r="R260" s="224">
        <f>Q260*H260</f>
        <v>0</v>
      </c>
      <c r="S260" s="224">
        <v>0</v>
      </c>
      <c r="T260" s="225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26" t="s">
        <v>191</v>
      </c>
      <c r="AT260" s="226" t="s">
        <v>201</v>
      </c>
      <c r="AU260" s="226" t="s">
        <v>82</v>
      </c>
      <c r="AY260" s="14" t="s">
        <v>140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14" t="s">
        <v>80</v>
      </c>
      <c r="BK260" s="227">
        <f>ROUND(I260*H260,2)</f>
        <v>0</v>
      </c>
      <c r="BL260" s="14" t="s">
        <v>139</v>
      </c>
      <c r="BM260" s="226" t="s">
        <v>643</v>
      </c>
    </row>
    <row r="261" s="2" customFormat="1" ht="16.5" customHeight="1">
      <c r="A261" s="35"/>
      <c r="B261" s="36"/>
      <c r="C261" s="214" t="s">
        <v>644</v>
      </c>
      <c r="D261" s="214" t="s">
        <v>141</v>
      </c>
      <c r="E261" s="215" t="s">
        <v>1006</v>
      </c>
      <c r="F261" s="216" t="s">
        <v>1007</v>
      </c>
      <c r="G261" s="217" t="s">
        <v>785</v>
      </c>
      <c r="H261" s="218">
        <v>1</v>
      </c>
      <c r="I261" s="219"/>
      <c r="J261" s="220">
        <f>ROUND(I261*H261,2)</f>
        <v>0</v>
      </c>
      <c r="K261" s="221"/>
      <c r="L261" s="41"/>
      <c r="M261" s="222" t="s">
        <v>1</v>
      </c>
      <c r="N261" s="223" t="s">
        <v>37</v>
      </c>
      <c r="O261" s="88"/>
      <c r="P261" s="224">
        <f>O261*H261</f>
        <v>0</v>
      </c>
      <c r="Q261" s="224">
        <v>0</v>
      </c>
      <c r="R261" s="224">
        <f>Q261*H261</f>
        <v>0</v>
      </c>
      <c r="S261" s="224">
        <v>0</v>
      </c>
      <c r="T261" s="225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26" t="s">
        <v>139</v>
      </c>
      <c r="AT261" s="226" t="s">
        <v>141</v>
      </c>
      <c r="AU261" s="226" t="s">
        <v>82</v>
      </c>
      <c r="AY261" s="14" t="s">
        <v>140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14" t="s">
        <v>80</v>
      </c>
      <c r="BK261" s="227">
        <f>ROUND(I261*H261,2)</f>
        <v>0</v>
      </c>
      <c r="BL261" s="14" t="s">
        <v>139</v>
      </c>
      <c r="BM261" s="226" t="s">
        <v>647</v>
      </c>
    </row>
    <row r="262" s="2" customFormat="1" ht="24.15" customHeight="1">
      <c r="A262" s="35"/>
      <c r="B262" s="36"/>
      <c r="C262" s="235" t="s">
        <v>406</v>
      </c>
      <c r="D262" s="235" t="s">
        <v>201</v>
      </c>
      <c r="E262" s="236" t="s">
        <v>1008</v>
      </c>
      <c r="F262" s="237" t="s">
        <v>1009</v>
      </c>
      <c r="G262" s="238" t="s">
        <v>785</v>
      </c>
      <c r="H262" s="239">
        <v>1</v>
      </c>
      <c r="I262" s="240"/>
      <c r="J262" s="241">
        <f>ROUND(I262*H262,2)</f>
        <v>0</v>
      </c>
      <c r="K262" s="242"/>
      <c r="L262" s="243"/>
      <c r="M262" s="244" t="s">
        <v>1</v>
      </c>
      <c r="N262" s="245" t="s">
        <v>37</v>
      </c>
      <c r="O262" s="88"/>
      <c r="P262" s="224">
        <f>O262*H262</f>
        <v>0</v>
      </c>
      <c r="Q262" s="224">
        <v>0</v>
      </c>
      <c r="R262" s="224">
        <f>Q262*H262</f>
        <v>0</v>
      </c>
      <c r="S262" s="224">
        <v>0</v>
      </c>
      <c r="T262" s="225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26" t="s">
        <v>191</v>
      </c>
      <c r="AT262" s="226" t="s">
        <v>201</v>
      </c>
      <c r="AU262" s="226" t="s">
        <v>82</v>
      </c>
      <c r="AY262" s="14" t="s">
        <v>140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14" t="s">
        <v>80</v>
      </c>
      <c r="BK262" s="227">
        <f>ROUND(I262*H262,2)</f>
        <v>0</v>
      </c>
      <c r="BL262" s="14" t="s">
        <v>139</v>
      </c>
      <c r="BM262" s="226" t="s">
        <v>650</v>
      </c>
    </row>
    <row r="263" s="2" customFormat="1" ht="16.5" customHeight="1">
      <c r="A263" s="35"/>
      <c r="B263" s="36"/>
      <c r="C263" s="214" t="s">
        <v>653</v>
      </c>
      <c r="D263" s="214" t="s">
        <v>141</v>
      </c>
      <c r="E263" s="215" t="s">
        <v>1010</v>
      </c>
      <c r="F263" s="216" t="s">
        <v>1011</v>
      </c>
      <c r="G263" s="217" t="s">
        <v>785</v>
      </c>
      <c r="H263" s="218">
        <v>1</v>
      </c>
      <c r="I263" s="219"/>
      <c r="J263" s="220">
        <f>ROUND(I263*H263,2)</f>
        <v>0</v>
      </c>
      <c r="K263" s="221"/>
      <c r="L263" s="41"/>
      <c r="M263" s="222" t="s">
        <v>1</v>
      </c>
      <c r="N263" s="223" t="s">
        <v>37</v>
      </c>
      <c r="O263" s="88"/>
      <c r="P263" s="224">
        <f>O263*H263</f>
        <v>0</v>
      </c>
      <c r="Q263" s="224">
        <v>0</v>
      </c>
      <c r="R263" s="224">
        <f>Q263*H263</f>
        <v>0</v>
      </c>
      <c r="S263" s="224">
        <v>0</v>
      </c>
      <c r="T263" s="225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26" t="s">
        <v>139</v>
      </c>
      <c r="AT263" s="226" t="s">
        <v>141</v>
      </c>
      <c r="AU263" s="226" t="s">
        <v>82</v>
      </c>
      <c r="AY263" s="14" t="s">
        <v>140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14" t="s">
        <v>80</v>
      </c>
      <c r="BK263" s="227">
        <f>ROUND(I263*H263,2)</f>
        <v>0</v>
      </c>
      <c r="BL263" s="14" t="s">
        <v>139</v>
      </c>
      <c r="BM263" s="226" t="s">
        <v>657</v>
      </c>
    </row>
    <row r="264" s="2" customFormat="1" ht="24.15" customHeight="1">
      <c r="A264" s="35"/>
      <c r="B264" s="36"/>
      <c r="C264" s="235" t="s">
        <v>410</v>
      </c>
      <c r="D264" s="235" t="s">
        <v>201</v>
      </c>
      <c r="E264" s="236" t="s">
        <v>1012</v>
      </c>
      <c r="F264" s="237" t="s">
        <v>1013</v>
      </c>
      <c r="G264" s="238" t="s">
        <v>785</v>
      </c>
      <c r="H264" s="239">
        <v>2</v>
      </c>
      <c r="I264" s="240"/>
      <c r="J264" s="241">
        <f>ROUND(I264*H264,2)</f>
        <v>0</v>
      </c>
      <c r="K264" s="242"/>
      <c r="L264" s="243"/>
      <c r="M264" s="244" t="s">
        <v>1</v>
      </c>
      <c r="N264" s="245" t="s">
        <v>37</v>
      </c>
      <c r="O264" s="88"/>
      <c r="P264" s="224">
        <f>O264*H264</f>
        <v>0</v>
      </c>
      <c r="Q264" s="224">
        <v>0</v>
      </c>
      <c r="R264" s="224">
        <f>Q264*H264</f>
        <v>0</v>
      </c>
      <c r="S264" s="224">
        <v>0</v>
      </c>
      <c r="T264" s="225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26" t="s">
        <v>191</v>
      </c>
      <c r="AT264" s="226" t="s">
        <v>201</v>
      </c>
      <c r="AU264" s="226" t="s">
        <v>82</v>
      </c>
      <c r="AY264" s="14" t="s">
        <v>140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14" t="s">
        <v>80</v>
      </c>
      <c r="BK264" s="227">
        <f>ROUND(I264*H264,2)</f>
        <v>0</v>
      </c>
      <c r="BL264" s="14" t="s">
        <v>139</v>
      </c>
      <c r="BM264" s="226" t="s">
        <v>660</v>
      </c>
    </row>
    <row r="265" s="2" customFormat="1" ht="16.5" customHeight="1">
      <c r="A265" s="35"/>
      <c r="B265" s="36"/>
      <c r="C265" s="214" t="s">
        <v>663</v>
      </c>
      <c r="D265" s="214" t="s">
        <v>141</v>
      </c>
      <c r="E265" s="215" t="s">
        <v>1014</v>
      </c>
      <c r="F265" s="216" t="s">
        <v>865</v>
      </c>
      <c r="G265" s="217" t="s">
        <v>785</v>
      </c>
      <c r="H265" s="218">
        <v>2</v>
      </c>
      <c r="I265" s="219"/>
      <c r="J265" s="220">
        <f>ROUND(I265*H265,2)</f>
        <v>0</v>
      </c>
      <c r="K265" s="221"/>
      <c r="L265" s="41"/>
      <c r="M265" s="222" t="s">
        <v>1</v>
      </c>
      <c r="N265" s="223" t="s">
        <v>37</v>
      </c>
      <c r="O265" s="88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5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26" t="s">
        <v>139</v>
      </c>
      <c r="AT265" s="226" t="s">
        <v>141</v>
      </c>
      <c r="AU265" s="226" t="s">
        <v>82</v>
      </c>
      <c r="AY265" s="14" t="s">
        <v>140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14" t="s">
        <v>80</v>
      </c>
      <c r="BK265" s="227">
        <f>ROUND(I265*H265,2)</f>
        <v>0</v>
      </c>
      <c r="BL265" s="14" t="s">
        <v>139</v>
      </c>
      <c r="BM265" s="226" t="s">
        <v>666</v>
      </c>
    </row>
    <row r="266" s="2" customFormat="1" ht="24.15" customHeight="1">
      <c r="A266" s="35"/>
      <c r="B266" s="36"/>
      <c r="C266" s="235" t="s">
        <v>413</v>
      </c>
      <c r="D266" s="235" t="s">
        <v>201</v>
      </c>
      <c r="E266" s="236" t="s">
        <v>1015</v>
      </c>
      <c r="F266" s="237" t="s">
        <v>1016</v>
      </c>
      <c r="G266" s="238" t="s">
        <v>785</v>
      </c>
      <c r="H266" s="239">
        <v>2</v>
      </c>
      <c r="I266" s="240"/>
      <c r="J266" s="241">
        <f>ROUND(I266*H266,2)</f>
        <v>0</v>
      </c>
      <c r="K266" s="242"/>
      <c r="L266" s="243"/>
      <c r="M266" s="244" t="s">
        <v>1</v>
      </c>
      <c r="N266" s="245" t="s">
        <v>37</v>
      </c>
      <c r="O266" s="88"/>
      <c r="P266" s="224">
        <f>O266*H266</f>
        <v>0</v>
      </c>
      <c r="Q266" s="224">
        <v>0</v>
      </c>
      <c r="R266" s="224">
        <f>Q266*H266</f>
        <v>0</v>
      </c>
      <c r="S266" s="224">
        <v>0</v>
      </c>
      <c r="T266" s="225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26" t="s">
        <v>191</v>
      </c>
      <c r="AT266" s="226" t="s">
        <v>201</v>
      </c>
      <c r="AU266" s="226" t="s">
        <v>82</v>
      </c>
      <c r="AY266" s="14" t="s">
        <v>140</v>
      </c>
      <c r="BE266" s="227">
        <f>IF(N266="základní",J266,0)</f>
        <v>0</v>
      </c>
      <c r="BF266" s="227">
        <f>IF(N266="snížená",J266,0)</f>
        <v>0</v>
      </c>
      <c r="BG266" s="227">
        <f>IF(N266="zákl. přenesená",J266,0)</f>
        <v>0</v>
      </c>
      <c r="BH266" s="227">
        <f>IF(N266="sníž. přenesená",J266,0)</f>
        <v>0</v>
      </c>
      <c r="BI266" s="227">
        <f>IF(N266="nulová",J266,0)</f>
        <v>0</v>
      </c>
      <c r="BJ266" s="14" t="s">
        <v>80</v>
      </c>
      <c r="BK266" s="227">
        <f>ROUND(I266*H266,2)</f>
        <v>0</v>
      </c>
      <c r="BL266" s="14" t="s">
        <v>139</v>
      </c>
      <c r="BM266" s="226" t="s">
        <v>669</v>
      </c>
    </row>
    <row r="267" s="2" customFormat="1" ht="16.5" customHeight="1">
      <c r="A267" s="35"/>
      <c r="B267" s="36"/>
      <c r="C267" s="214" t="s">
        <v>670</v>
      </c>
      <c r="D267" s="214" t="s">
        <v>141</v>
      </c>
      <c r="E267" s="215" t="s">
        <v>1017</v>
      </c>
      <c r="F267" s="216" t="s">
        <v>837</v>
      </c>
      <c r="G267" s="217" t="s">
        <v>785</v>
      </c>
      <c r="H267" s="218">
        <v>2</v>
      </c>
      <c r="I267" s="219"/>
      <c r="J267" s="220">
        <f>ROUND(I267*H267,2)</f>
        <v>0</v>
      </c>
      <c r="K267" s="221"/>
      <c r="L267" s="41"/>
      <c r="M267" s="222" t="s">
        <v>1</v>
      </c>
      <c r="N267" s="223" t="s">
        <v>37</v>
      </c>
      <c r="O267" s="88"/>
      <c r="P267" s="224">
        <f>O267*H267</f>
        <v>0</v>
      </c>
      <c r="Q267" s="224">
        <v>0</v>
      </c>
      <c r="R267" s="224">
        <f>Q267*H267</f>
        <v>0</v>
      </c>
      <c r="S267" s="224">
        <v>0</v>
      </c>
      <c r="T267" s="225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26" t="s">
        <v>139</v>
      </c>
      <c r="AT267" s="226" t="s">
        <v>141</v>
      </c>
      <c r="AU267" s="226" t="s">
        <v>82</v>
      </c>
      <c r="AY267" s="14" t="s">
        <v>140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14" t="s">
        <v>80</v>
      </c>
      <c r="BK267" s="227">
        <f>ROUND(I267*H267,2)</f>
        <v>0</v>
      </c>
      <c r="BL267" s="14" t="s">
        <v>139</v>
      </c>
      <c r="BM267" s="226" t="s">
        <v>673</v>
      </c>
    </row>
    <row r="268" s="2" customFormat="1" ht="24.15" customHeight="1">
      <c r="A268" s="35"/>
      <c r="B268" s="36"/>
      <c r="C268" s="235" t="s">
        <v>417</v>
      </c>
      <c r="D268" s="235" t="s">
        <v>201</v>
      </c>
      <c r="E268" s="236" t="s">
        <v>1018</v>
      </c>
      <c r="F268" s="237" t="s">
        <v>1019</v>
      </c>
      <c r="G268" s="238" t="s">
        <v>785</v>
      </c>
      <c r="H268" s="239">
        <v>5</v>
      </c>
      <c r="I268" s="240"/>
      <c r="J268" s="241">
        <f>ROUND(I268*H268,2)</f>
        <v>0</v>
      </c>
      <c r="K268" s="242"/>
      <c r="L268" s="243"/>
      <c r="M268" s="244" t="s">
        <v>1</v>
      </c>
      <c r="N268" s="245" t="s">
        <v>37</v>
      </c>
      <c r="O268" s="88"/>
      <c r="P268" s="224">
        <f>O268*H268</f>
        <v>0</v>
      </c>
      <c r="Q268" s="224">
        <v>0</v>
      </c>
      <c r="R268" s="224">
        <f>Q268*H268</f>
        <v>0</v>
      </c>
      <c r="S268" s="224">
        <v>0</v>
      </c>
      <c r="T268" s="225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26" t="s">
        <v>191</v>
      </c>
      <c r="AT268" s="226" t="s">
        <v>201</v>
      </c>
      <c r="AU268" s="226" t="s">
        <v>82</v>
      </c>
      <c r="AY268" s="14" t="s">
        <v>140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14" t="s">
        <v>80</v>
      </c>
      <c r="BK268" s="227">
        <f>ROUND(I268*H268,2)</f>
        <v>0</v>
      </c>
      <c r="BL268" s="14" t="s">
        <v>139</v>
      </c>
      <c r="BM268" s="226" t="s">
        <v>676</v>
      </c>
    </row>
    <row r="269" s="2" customFormat="1" ht="16.5" customHeight="1">
      <c r="A269" s="35"/>
      <c r="B269" s="36"/>
      <c r="C269" s="214" t="s">
        <v>677</v>
      </c>
      <c r="D269" s="214" t="s">
        <v>141</v>
      </c>
      <c r="E269" s="215" t="s">
        <v>1020</v>
      </c>
      <c r="F269" s="216" t="s">
        <v>844</v>
      </c>
      <c r="G269" s="217" t="s">
        <v>785</v>
      </c>
      <c r="H269" s="218">
        <v>5</v>
      </c>
      <c r="I269" s="219"/>
      <c r="J269" s="220">
        <f>ROUND(I269*H269,2)</f>
        <v>0</v>
      </c>
      <c r="K269" s="221"/>
      <c r="L269" s="41"/>
      <c r="M269" s="222" t="s">
        <v>1</v>
      </c>
      <c r="N269" s="223" t="s">
        <v>37</v>
      </c>
      <c r="O269" s="88"/>
      <c r="P269" s="224">
        <f>O269*H269</f>
        <v>0</v>
      </c>
      <c r="Q269" s="224">
        <v>0</v>
      </c>
      <c r="R269" s="224">
        <f>Q269*H269</f>
        <v>0</v>
      </c>
      <c r="S269" s="224">
        <v>0</v>
      </c>
      <c r="T269" s="225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26" t="s">
        <v>139</v>
      </c>
      <c r="AT269" s="226" t="s">
        <v>141</v>
      </c>
      <c r="AU269" s="226" t="s">
        <v>82</v>
      </c>
      <c r="AY269" s="14" t="s">
        <v>140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14" t="s">
        <v>80</v>
      </c>
      <c r="BK269" s="227">
        <f>ROUND(I269*H269,2)</f>
        <v>0</v>
      </c>
      <c r="BL269" s="14" t="s">
        <v>139</v>
      </c>
      <c r="BM269" s="226" t="s">
        <v>680</v>
      </c>
    </row>
    <row r="270" s="2" customFormat="1" ht="37.8" customHeight="1">
      <c r="A270" s="35"/>
      <c r="B270" s="36"/>
      <c r="C270" s="235" t="s">
        <v>420</v>
      </c>
      <c r="D270" s="235" t="s">
        <v>201</v>
      </c>
      <c r="E270" s="236" t="s">
        <v>1021</v>
      </c>
      <c r="F270" s="237" t="s">
        <v>1022</v>
      </c>
      <c r="G270" s="238" t="s">
        <v>785</v>
      </c>
      <c r="H270" s="239">
        <v>4</v>
      </c>
      <c r="I270" s="240"/>
      <c r="J270" s="241">
        <f>ROUND(I270*H270,2)</f>
        <v>0</v>
      </c>
      <c r="K270" s="242"/>
      <c r="L270" s="243"/>
      <c r="M270" s="244" t="s">
        <v>1</v>
      </c>
      <c r="N270" s="245" t="s">
        <v>37</v>
      </c>
      <c r="O270" s="88"/>
      <c r="P270" s="224">
        <f>O270*H270</f>
        <v>0</v>
      </c>
      <c r="Q270" s="224">
        <v>0</v>
      </c>
      <c r="R270" s="224">
        <f>Q270*H270</f>
        <v>0</v>
      </c>
      <c r="S270" s="224">
        <v>0</v>
      </c>
      <c r="T270" s="225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26" t="s">
        <v>191</v>
      </c>
      <c r="AT270" s="226" t="s">
        <v>201</v>
      </c>
      <c r="AU270" s="226" t="s">
        <v>82</v>
      </c>
      <c r="AY270" s="14" t="s">
        <v>140</v>
      </c>
      <c r="BE270" s="227">
        <f>IF(N270="základní",J270,0)</f>
        <v>0</v>
      </c>
      <c r="BF270" s="227">
        <f>IF(N270="snížená",J270,0)</f>
        <v>0</v>
      </c>
      <c r="BG270" s="227">
        <f>IF(N270="zákl. přenesená",J270,0)</f>
        <v>0</v>
      </c>
      <c r="BH270" s="227">
        <f>IF(N270="sníž. přenesená",J270,0)</f>
        <v>0</v>
      </c>
      <c r="BI270" s="227">
        <f>IF(N270="nulová",J270,0)</f>
        <v>0</v>
      </c>
      <c r="BJ270" s="14" t="s">
        <v>80</v>
      </c>
      <c r="BK270" s="227">
        <f>ROUND(I270*H270,2)</f>
        <v>0</v>
      </c>
      <c r="BL270" s="14" t="s">
        <v>139</v>
      </c>
      <c r="BM270" s="226" t="s">
        <v>683</v>
      </c>
    </row>
    <row r="271" s="2" customFormat="1" ht="16.5" customHeight="1">
      <c r="A271" s="35"/>
      <c r="B271" s="36"/>
      <c r="C271" s="214" t="s">
        <v>684</v>
      </c>
      <c r="D271" s="214" t="s">
        <v>141</v>
      </c>
      <c r="E271" s="215" t="s">
        <v>1023</v>
      </c>
      <c r="F271" s="216" t="s">
        <v>858</v>
      </c>
      <c r="G271" s="217" t="s">
        <v>785</v>
      </c>
      <c r="H271" s="218">
        <v>4</v>
      </c>
      <c r="I271" s="219"/>
      <c r="J271" s="220">
        <f>ROUND(I271*H271,2)</f>
        <v>0</v>
      </c>
      <c r="K271" s="221"/>
      <c r="L271" s="41"/>
      <c r="M271" s="222" t="s">
        <v>1</v>
      </c>
      <c r="N271" s="223" t="s">
        <v>37</v>
      </c>
      <c r="O271" s="88"/>
      <c r="P271" s="224">
        <f>O271*H271</f>
        <v>0</v>
      </c>
      <c r="Q271" s="224">
        <v>0</v>
      </c>
      <c r="R271" s="224">
        <f>Q271*H271</f>
        <v>0</v>
      </c>
      <c r="S271" s="224">
        <v>0</v>
      </c>
      <c r="T271" s="225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26" t="s">
        <v>139</v>
      </c>
      <c r="AT271" s="226" t="s">
        <v>141</v>
      </c>
      <c r="AU271" s="226" t="s">
        <v>82</v>
      </c>
      <c r="AY271" s="14" t="s">
        <v>140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14" t="s">
        <v>80</v>
      </c>
      <c r="BK271" s="227">
        <f>ROUND(I271*H271,2)</f>
        <v>0</v>
      </c>
      <c r="BL271" s="14" t="s">
        <v>139</v>
      </c>
      <c r="BM271" s="226" t="s">
        <v>687</v>
      </c>
    </row>
    <row r="272" s="2" customFormat="1" ht="16.5" customHeight="1">
      <c r="A272" s="35"/>
      <c r="B272" s="36"/>
      <c r="C272" s="235" t="s">
        <v>424</v>
      </c>
      <c r="D272" s="235" t="s">
        <v>201</v>
      </c>
      <c r="E272" s="236" t="s">
        <v>1024</v>
      </c>
      <c r="F272" s="237" t="s">
        <v>1025</v>
      </c>
      <c r="G272" s="238" t="s">
        <v>785</v>
      </c>
      <c r="H272" s="239">
        <v>1</v>
      </c>
      <c r="I272" s="240"/>
      <c r="J272" s="241">
        <f>ROUND(I272*H272,2)</f>
        <v>0</v>
      </c>
      <c r="K272" s="242"/>
      <c r="L272" s="243"/>
      <c r="M272" s="244" t="s">
        <v>1</v>
      </c>
      <c r="N272" s="245" t="s">
        <v>37</v>
      </c>
      <c r="O272" s="88"/>
      <c r="P272" s="224">
        <f>O272*H272</f>
        <v>0</v>
      </c>
      <c r="Q272" s="224">
        <v>0</v>
      </c>
      <c r="R272" s="224">
        <f>Q272*H272</f>
        <v>0</v>
      </c>
      <c r="S272" s="224">
        <v>0</v>
      </c>
      <c r="T272" s="225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26" t="s">
        <v>191</v>
      </c>
      <c r="AT272" s="226" t="s">
        <v>201</v>
      </c>
      <c r="AU272" s="226" t="s">
        <v>82</v>
      </c>
      <c r="AY272" s="14" t="s">
        <v>140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14" t="s">
        <v>80</v>
      </c>
      <c r="BK272" s="227">
        <f>ROUND(I272*H272,2)</f>
        <v>0</v>
      </c>
      <c r="BL272" s="14" t="s">
        <v>139</v>
      </c>
      <c r="BM272" s="226" t="s">
        <v>690</v>
      </c>
    </row>
    <row r="273" s="2" customFormat="1" ht="16.5" customHeight="1">
      <c r="A273" s="35"/>
      <c r="B273" s="36"/>
      <c r="C273" s="214" t="s">
        <v>691</v>
      </c>
      <c r="D273" s="214" t="s">
        <v>141</v>
      </c>
      <c r="E273" s="215" t="s">
        <v>1026</v>
      </c>
      <c r="F273" s="216" t="s">
        <v>1027</v>
      </c>
      <c r="G273" s="217" t="s">
        <v>785</v>
      </c>
      <c r="H273" s="218">
        <v>1</v>
      </c>
      <c r="I273" s="219"/>
      <c r="J273" s="220">
        <f>ROUND(I273*H273,2)</f>
        <v>0</v>
      </c>
      <c r="K273" s="221"/>
      <c r="L273" s="41"/>
      <c r="M273" s="222" t="s">
        <v>1</v>
      </c>
      <c r="N273" s="223" t="s">
        <v>37</v>
      </c>
      <c r="O273" s="88"/>
      <c r="P273" s="224">
        <f>O273*H273</f>
        <v>0</v>
      </c>
      <c r="Q273" s="224">
        <v>0</v>
      </c>
      <c r="R273" s="224">
        <f>Q273*H273</f>
        <v>0</v>
      </c>
      <c r="S273" s="224">
        <v>0</v>
      </c>
      <c r="T273" s="225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26" t="s">
        <v>139</v>
      </c>
      <c r="AT273" s="226" t="s">
        <v>141</v>
      </c>
      <c r="AU273" s="226" t="s">
        <v>82</v>
      </c>
      <c r="AY273" s="14" t="s">
        <v>140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14" t="s">
        <v>80</v>
      </c>
      <c r="BK273" s="227">
        <f>ROUND(I273*H273,2)</f>
        <v>0</v>
      </c>
      <c r="BL273" s="14" t="s">
        <v>139</v>
      </c>
      <c r="BM273" s="226" t="s">
        <v>694</v>
      </c>
    </row>
    <row r="274" s="2" customFormat="1" ht="24.15" customHeight="1">
      <c r="A274" s="35"/>
      <c r="B274" s="36"/>
      <c r="C274" s="235" t="s">
        <v>427</v>
      </c>
      <c r="D274" s="235" t="s">
        <v>201</v>
      </c>
      <c r="E274" s="236" t="s">
        <v>1028</v>
      </c>
      <c r="F274" s="237" t="s">
        <v>1029</v>
      </c>
      <c r="G274" s="238" t="s">
        <v>208</v>
      </c>
      <c r="H274" s="239">
        <v>5</v>
      </c>
      <c r="I274" s="240"/>
      <c r="J274" s="241">
        <f>ROUND(I274*H274,2)</f>
        <v>0</v>
      </c>
      <c r="K274" s="242"/>
      <c r="L274" s="243"/>
      <c r="M274" s="244" t="s">
        <v>1</v>
      </c>
      <c r="N274" s="245" t="s">
        <v>37</v>
      </c>
      <c r="O274" s="88"/>
      <c r="P274" s="224">
        <f>O274*H274</f>
        <v>0</v>
      </c>
      <c r="Q274" s="224">
        <v>0</v>
      </c>
      <c r="R274" s="224">
        <f>Q274*H274</f>
        <v>0</v>
      </c>
      <c r="S274" s="224">
        <v>0</v>
      </c>
      <c r="T274" s="225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26" t="s">
        <v>191</v>
      </c>
      <c r="AT274" s="226" t="s">
        <v>201</v>
      </c>
      <c r="AU274" s="226" t="s">
        <v>82</v>
      </c>
      <c r="AY274" s="14" t="s">
        <v>140</v>
      </c>
      <c r="BE274" s="227">
        <f>IF(N274="základní",J274,0)</f>
        <v>0</v>
      </c>
      <c r="BF274" s="227">
        <f>IF(N274="snížená",J274,0)</f>
        <v>0</v>
      </c>
      <c r="BG274" s="227">
        <f>IF(N274="zákl. přenesená",J274,0)</f>
        <v>0</v>
      </c>
      <c r="BH274" s="227">
        <f>IF(N274="sníž. přenesená",J274,0)</f>
        <v>0</v>
      </c>
      <c r="BI274" s="227">
        <f>IF(N274="nulová",J274,0)</f>
        <v>0</v>
      </c>
      <c r="BJ274" s="14" t="s">
        <v>80</v>
      </c>
      <c r="BK274" s="227">
        <f>ROUND(I274*H274,2)</f>
        <v>0</v>
      </c>
      <c r="BL274" s="14" t="s">
        <v>139</v>
      </c>
      <c r="BM274" s="226" t="s">
        <v>697</v>
      </c>
    </row>
    <row r="275" s="2" customFormat="1" ht="16.5" customHeight="1">
      <c r="A275" s="35"/>
      <c r="B275" s="36"/>
      <c r="C275" s="214" t="s">
        <v>698</v>
      </c>
      <c r="D275" s="214" t="s">
        <v>141</v>
      </c>
      <c r="E275" s="215" t="s">
        <v>900</v>
      </c>
      <c r="F275" s="216" t="s">
        <v>901</v>
      </c>
      <c r="G275" s="217" t="s">
        <v>208</v>
      </c>
      <c r="H275" s="218">
        <v>5</v>
      </c>
      <c r="I275" s="219"/>
      <c r="J275" s="220">
        <f>ROUND(I275*H275,2)</f>
        <v>0</v>
      </c>
      <c r="K275" s="221"/>
      <c r="L275" s="41"/>
      <c r="M275" s="222" t="s">
        <v>1</v>
      </c>
      <c r="N275" s="223" t="s">
        <v>37</v>
      </c>
      <c r="O275" s="88"/>
      <c r="P275" s="224">
        <f>O275*H275</f>
        <v>0</v>
      </c>
      <c r="Q275" s="224">
        <v>0</v>
      </c>
      <c r="R275" s="224">
        <f>Q275*H275</f>
        <v>0</v>
      </c>
      <c r="S275" s="224">
        <v>0</v>
      </c>
      <c r="T275" s="225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26" t="s">
        <v>139</v>
      </c>
      <c r="AT275" s="226" t="s">
        <v>141</v>
      </c>
      <c r="AU275" s="226" t="s">
        <v>82</v>
      </c>
      <c r="AY275" s="14" t="s">
        <v>140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14" t="s">
        <v>80</v>
      </c>
      <c r="BK275" s="227">
        <f>ROUND(I275*H275,2)</f>
        <v>0</v>
      </c>
      <c r="BL275" s="14" t="s">
        <v>139</v>
      </c>
      <c r="BM275" s="226" t="s">
        <v>701</v>
      </c>
    </row>
    <row r="276" s="2" customFormat="1" ht="24.15" customHeight="1">
      <c r="A276" s="35"/>
      <c r="B276" s="36"/>
      <c r="C276" s="235" t="s">
        <v>431</v>
      </c>
      <c r="D276" s="235" t="s">
        <v>201</v>
      </c>
      <c r="E276" s="236" t="s">
        <v>902</v>
      </c>
      <c r="F276" s="237" t="s">
        <v>903</v>
      </c>
      <c r="G276" s="238" t="s">
        <v>208</v>
      </c>
      <c r="H276" s="239">
        <v>30</v>
      </c>
      <c r="I276" s="240"/>
      <c r="J276" s="241">
        <f>ROUND(I276*H276,2)</f>
        <v>0</v>
      </c>
      <c r="K276" s="242"/>
      <c r="L276" s="243"/>
      <c r="M276" s="244" t="s">
        <v>1</v>
      </c>
      <c r="N276" s="245" t="s">
        <v>37</v>
      </c>
      <c r="O276" s="88"/>
      <c r="P276" s="224">
        <f>O276*H276</f>
        <v>0</v>
      </c>
      <c r="Q276" s="224">
        <v>0</v>
      </c>
      <c r="R276" s="224">
        <f>Q276*H276</f>
        <v>0</v>
      </c>
      <c r="S276" s="224">
        <v>0</v>
      </c>
      <c r="T276" s="225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26" t="s">
        <v>191</v>
      </c>
      <c r="AT276" s="226" t="s">
        <v>201</v>
      </c>
      <c r="AU276" s="226" t="s">
        <v>82</v>
      </c>
      <c r="AY276" s="14" t="s">
        <v>140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14" t="s">
        <v>80</v>
      </c>
      <c r="BK276" s="227">
        <f>ROUND(I276*H276,2)</f>
        <v>0</v>
      </c>
      <c r="BL276" s="14" t="s">
        <v>139</v>
      </c>
      <c r="BM276" s="226" t="s">
        <v>706</v>
      </c>
    </row>
    <row r="277" s="2" customFormat="1" ht="16.5" customHeight="1">
      <c r="A277" s="35"/>
      <c r="B277" s="36"/>
      <c r="C277" s="214" t="s">
        <v>707</v>
      </c>
      <c r="D277" s="214" t="s">
        <v>141</v>
      </c>
      <c r="E277" s="215" t="s">
        <v>904</v>
      </c>
      <c r="F277" s="216" t="s">
        <v>905</v>
      </c>
      <c r="G277" s="217" t="s">
        <v>208</v>
      </c>
      <c r="H277" s="218">
        <v>30</v>
      </c>
      <c r="I277" s="219"/>
      <c r="J277" s="220">
        <f>ROUND(I277*H277,2)</f>
        <v>0</v>
      </c>
      <c r="K277" s="221"/>
      <c r="L277" s="41"/>
      <c r="M277" s="222" t="s">
        <v>1</v>
      </c>
      <c r="N277" s="223" t="s">
        <v>37</v>
      </c>
      <c r="O277" s="88"/>
      <c r="P277" s="224">
        <f>O277*H277</f>
        <v>0</v>
      </c>
      <c r="Q277" s="224">
        <v>0</v>
      </c>
      <c r="R277" s="224">
        <f>Q277*H277</f>
        <v>0</v>
      </c>
      <c r="S277" s="224">
        <v>0</v>
      </c>
      <c r="T277" s="225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26" t="s">
        <v>139</v>
      </c>
      <c r="AT277" s="226" t="s">
        <v>141</v>
      </c>
      <c r="AU277" s="226" t="s">
        <v>82</v>
      </c>
      <c r="AY277" s="14" t="s">
        <v>140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14" t="s">
        <v>80</v>
      </c>
      <c r="BK277" s="227">
        <f>ROUND(I277*H277,2)</f>
        <v>0</v>
      </c>
      <c r="BL277" s="14" t="s">
        <v>139</v>
      </c>
      <c r="BM277" s="226" t="s">
        <v>710</v>
      </c>
    </row>
    <row r="278" s="2" customFormat="1" ht="21.75" customHeight="1">
      <c r="A278" s="35"/>
      <c r="B278" s="36"/>
      <c r="C278" s="235" t="s">
        <v>434</v>
      </c>
      <c r="D278" s="235" t="s">
        <v>201</v>
      </c>
      <c r="E278" s="236" t="s">
        <v>922</v>
      </c>
      <c r="F278" s="237" t="s">
        <v>923</v>
      </c>
      <c r="G278" s="238" t="s">
        <v>208</v>
      </c>
      <c r="H278" s="239">
        <v>25</v>
      </c>
      <c r="I278" s="240"/>
      <c r="J278" s="241">
        <f>ROUND(I278*H278,2)</f>
        <v>0</v>
      </c>
      <c r="K278" s="242"/>
      <c r="L278" s="243"/>
      <c r="M278" s="244" t="s">
        <v>1</v>
      </c>
      <c r="N278" s="245" t="s">
        <v>37</v>
      </c>
      <c r="O278" s="88"/>
      <c r="P278" s="224">
        <f>O278*H278</f>
        <v>0</v>
      </c>
      <c r="Q278" s="224">
        <v>0</v>
      </c>
      <c r="R278" s="224">
        <f>Q278*H278</f>
        <v>0</v>
      </c>
      <c r="S278" s="224">
        <v>0</v>
      </c>
      <c r="T278" s="225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26" t="s">
        <v>191</v>
      </c>
      <c r="AT278" s="226" t="s">
        <v>201</v>
      </c>
      <c r="AU278" s="226" t="s">
        <v>82</v>
      </c>
      <c r="AY278" s="14" t="s">
        <v>140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14" t="s">
        <v>80</v>
      </c>
      <c r="BK278" s="227">
        <f>ROUND(I278*H278,2)</f>
        <v>0</v>
      </c>
      <c r="BL278" s="14" t="s">
        <v>139</v>
      </c>
      <c r="BM278" s="226" t="s">
        <v>713</v>
      </c>
    </row>
    <row r="279" s="2" customFormat="1" ht="16.5" customHeight="1">
      <c r="A279" s="35"/>
      <c r="B279" s="36"/>
      <c r="C279" s="214" t="s">
        <v>714</v>
      </c>
      <c r="D279" s="214" t="s">
        <v>141</v>
      </c>
      <c r="E279" s="215" t="s">
        <v>924</v>
      </c>
      <c r="F279" s="216" t="s">
        <v>921</v>
      </c>
      <c r="G279" s="217" t="s">
        <v>208</v>
      </c>
      <c r="H279" s="218">
        <v>25</v>
      </c>
      <c r="I279" s="219"/>
      <c r="J279" s="220">
        <f>ROUND(I279*H279,2)</f>
        <v>0</v>
      </c>
      <c r="K279" s="221"/>
      <c r="L279" s="41"/>
      <c r="M279" s="222" t="s">
        <v>1</v>
      </c>
      <c r="N279" s="223" t="s">
        <v>37</v>
      </c>
      <c r="O279" s="88"/>
      <c r="P279" s="224">
        <f>O279*H279</f>
        <v>0</v>
      </c>
      <c r="Q279" s="224">
        <v>0</v>
      </c>
      <c r="R279" s="224">
        <f>Q279*H279</f>
        <v>0</v>
      </c>
      <c r="S279" s="224">
        <v>0</v>
      </c>
      <c r="T279" s="225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26" t="s">
        <v>139</v>
      </c>
      <c r="AT279" s="226" t="s">
        <v>141</v>
      </c>
      <c r="AU279" s="226" t="s">
        <v>82</v>
      </c>
      <c r="AY279" s="14" t="s">
        <v>140</v>
      </c>
      <c r="BE279" s="227">
        <f>IF(N279="základní",J279,0)</f>
        <v>0</v>
      </c>
      <c r="BF279" s="227">
        <f>IF(N279="snížená",J279,0)</f>
        <v>0</v>
      </c>
      <c r="BG279" s="227">
        <f>IF(N279="zákl. přenesená",J279,0)</f>
        <v>0</v>
      </c>
      <c r="BH279" s="227">
        <f>IF(N279="sníž. přenesená",J279,0)</f>
        <v>0</v>
      </c>
      <c r="BI279" s="227">
        <f>IF(N279="nulová",J279,0)</f>
        <v>0</v>
      </c>
      <c r="BJ279" s="14" t="s">
        <v>80</v>
      </c>
      <c r="BK279" s="227">
        <f>ROUND(I279*H279,2)</f>
        <v>0</v>
      </c>
      <c r="BL279" s="14" t="s">
        <v>139</v>
      </c>
      <c r="BM279" s="226" t="s">
        <v>717</v>
      </c>
    </row>
    <row r="280" s="12" customFormat="1" ht="22.8" customHeight="1">
      <c r="A280" s="12"/>
      <c r="B280" s="200"/>
      <c r="C280" s="201"/>
      <c r="D280" s="202" t="s">
        <v>71</v>
      </c>
      <c r="E280" s="228" t="s">
        <v>1030</v>
      </c>
      <c r="F280" s="228" t="s">
        <v>1031</v>
      </c>
      <c r="G280" s="201"/>
      <c r="H280" s="201"/>
      <c r="I280" s="204"/>
      <c r="J280" s="229">
        <f>BK280</f>
        <v>0</v>
      </c>
      <c r="K280" s="201"/>
      <c r="L280" s="206"/>
      <c r="M280" s="207"/>
      <c r="N280" s="208"/>
      <c r="O280" s="208"/>
      <c r="P280" s="209">
        <f>SUM(P281:P294)</f>
        <v>0</v>
      </c>
      <c r="Q280" s="208"/>
      <c r="R280" s="209">
        <f>SUM(R281:R294)</f>
        <v>0</v>
      </c>
      <c r="S280" s="208"/>
      <c r="T280" s="210">
        <f>SUM(T281:T294)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11" t="s">
        <v>80</v>
      </c>
      <c r="AT280" s="212" t="s">
        <v>71</v>
      </c>
      <c r="AU280" s="212" t="s">
        <v>80</v>
      </c>
      <c r="AY280" s="211" t="s">
        <v>140</v>
      </c>
      <c r="BK280" s="213">
        <f>SUM(BK281:BK294)</f>
        <v>0</v>
      </c>
    </row>
    <row r="281" s="2" customFormat="1" ht="37.8" customHeight="1">
      <c r="A281" s="35"/>
      <c r="B281" s="36"/>
      <c r="C281" s="235" t="s">
        <v>438</v>
      </c>
      <c r="D281" s="235" t="s">
        <v>201</v>
      </c>
      <c r="E281" s="236" t="s">
        <v>1032</v>
      </c>
      <c r="F281" s="237" t="s">
        <v>1033</v>
      </c>
      <c r="G281" s="238" t="s">
        <v>785</v>
      </c>
      <c r="H281" s="239">
        <v>1</v>
      </c>
      <c r="I281" s="240"/>
      <c r="J281" s="241">
        <f>ROUND(I281*H281,2)</f>
        <v>0</v>
      </c>
      <c r="K281" s="242"/>
      <c r="L281" s="243"/>
      <c r="M281" s="244" t="s">
        <v>1</v>
      </c>
      <c r="N281" s="245" t="s">
        <v>37</v>
      </c>
      <c r="O281" s="88"/>
      <c r="P281" s="224">
        <f>O281*H281</f>
        <v>0</v>
      </c>
      <c r="Q281" s="224">
        <v>0</v>
      </c>
      <c r="R281" s="224">
        <f>Q281*H281</f>
        <v>0</v>
      </c>
      <c r="S281" s="224">
        <v>0</v>
      </c>
      <c r="T281" s="225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26" t="s">
        <v>191</v>
      </c>
      <c r="AT281" s="226" t="s">
        <v>201</v>
      </c>
      <c r="AU281" s="226" t="s">
        <v>82</v>
      </c>
      <c r="AY281" s="14" t="s">
        <v>140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14" t="s">
        <v>80</v>
      </c>
      <c r="BK281" s="227">
        <f>ROUND(I281*H281,2)</f>
        <v>0</v>
      </c>
      <c r="BL281" s="14" t="s">
        <v>139</v>
      </c>
      <c r="BM281" s="226" t="s">
        <v>720</v>
      </c>
    </row>
    <row r="282" s="2" customFormat="1" ht="16.5" customHeight="1">
      <c r="A282" s="35"/>
      <c r="B282" s="36"/>
      <c r="C282" s="214" t="s">
        <v>721</v>
      </c>
      <c r="D282" s="214" t="s">
        <v>141</v>
      </c>
      <c r="E282" s="215" t="s">
        <v>1034</v>
      </c>
      <c r="F282" s="216" t="s">
        <v>1007</v>
      </c>
      <c r="G282" s="217" t="s">
        <v>785</v>
      </c>
      <c r="H282" s="218">
        <v>1</v>
      </c>
      <c r="I282" s="219"/>
      <c r="J282" s="220">
        <f>ROUND(I282*H282,2)</f>
        <v>0</v>
      </c>
      <c r="K282" s="221"/>
      <c r="L282" s="41"/>
      <c r="M282" s="222" t="s">
        <v>1</v>
      </c>
      <c r="N282" s="223" t="s">
        <v>37</v>
      </c>
      <c r="O282" s="88"/>
      <c r="P282" s="224">
        <f>O282*H282</f>
        <v>0</v>
      </c>
      <c r="Q282" s="224">
        <v>0</v>
      </c>
      <c r="R282" s="224">
        <f>Q282*H282</f>
        <v>0</v>
      </c>
      <c r="S282" s="224">
        <v>0</v>
      </c>
      <c r="T282" s="225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26" t="s">
        <v>139</v>
      </c>
      <c r="AT282" s="226" t="s">
        <v>141</v>
      </c>
      <c r="AU282" s="226" t="s">
        <v>82</v>
      </c>
      <c r="AY282" s="14" t="s">
        <v>140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14" t="s">
        <v>80</v>
      </c>
      <c r="BK282" s="227">
        <f>ROUND(I282*H282,2)</f>
        <v>0</v>
      </c>
      <c r="BL282" s="14" t="s">
        <v>139</v>
      </c>
      <c r="BM282" s="226" t="s">
        <v>724</v>
      </c>
    </row>
    <row r="283" s="2" customFormat="1" ht="24.15" customHeight="1">
      <c r="A283" s="35"/>
      <c r="B283" s="36"/>
      <c r="C283" s="235" t="s">
        <v>441</v>
      </c>
      <c r="D283" s="235" t="s">
        <v>201</v>
      </c>
      <c r="E283" s="236" t="s">
        <v>1035</v>
      </c>
      <c r="F283" s="237" t="s">
        <v>1036</v>
      </c>
      <c r="G283" s="238" t="s">
        <v>785</v>
      </c>
      <c r="H283" s="239">
        <v>1</v>
      </c>
      <c r="I283" s="240"/>
      <c r="J283" s="241">
        <f>ROUND(I283*H283,2)</f>
        <v>0</v>
      </c>
      <c r="K283" s="242"/>
      <c r="L283" s="243"/>
      <c r="M283" s="244" t="s">
        <v>1</v>
      </c>
      <c r="N283" s="245" t="s">
        <v>37</v>
      </c>
      <c r="O283" s="88"/>
      <c r="P283" s="224">
        <f>O283*H283</f>
        <v>0</v>
      </c>
      <c r="Q283" s="224">
        <v>0</v>
      </c>
      <c r="R283" s="224">
        <f>Q283*H283</f>
        <v>0</v>
      </c>
      <c r="S283" s="224">
        <v>0</v>
      </c>
      <c r="T283" s="225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26" t="s">
        <v>191</v>
      </c>
      <c r="AT283" s="226" t="s">
        <v>201</v>
      </c>
      <c r="AU283" s="226" t="s">
        <v>82</v>
      </c>
      <c r="AY283" s="14" t="s">
        <v>140</v>
      </c>
      <c r="BE283" s="227">
        <f>IF(N283="základní",J283,0)</f>
        <v>0</v>
      </c>
      <c r="BF283" s="227">
        <f>IF(N283="snížená",J283,0)</f>
        <v>0</v>
      </c>
      <c r="BG283" s="227">
        <f>IF(N283="zákl. přenesená",J283,0)</f>
        <v>0</v>
      </c>
      <c r="BH283" s="227">
        <f>IF(N283="sníž. přenesená",J283,0)</f>
        <v>0</v>
      </c>
      <c r="BI283" s="227">
        <f>IF(N283="nulová",J283,0)</f>
        <v>0</v>
      </c>
      <c r="BJ283" s="14" t="s">
        <v>80</v>
      </c>
      <c r="BK283" s="227">
        <f>ROUND(I283*H283,2)</f>
        <v>0</v>
      </c>
      <c r="BL283" s="14" t="s">
        <v>139</v>
      </c>
      <c r="BM283" s="226" t="s">
        <v>727</v>
      </c>
    </row>
    <row r="284" s="2" customFormat="1" ht="16.5" customHeight="1">
      <c r="A284" s="35"/>
      <c r="B284" s="36"/>
      <c r="C284" s="214" t="s">
        <v>728</v>
      </c>
      <c r="D284" s="214" t="s">
        <v>141</v>
      </c>
      <c r="E284" s="215" t="s">
        <v>1037</v>
      </c>
      <c r="F284" s="216" t="s">
        <v>1038</v>
      </c>
      <c r="G284" s="217" t="s">
        <v>785</v>
      </c>
      <c r="H284" s="218">
        <v>1</v>
      </c>
      <c r="I284" s="219"/>
      <c r="J284" s="220">
        <f>ROUND(I284*H284,2)</f>
        <v>0</v>
      </c>
      <c r="K284" s="221"/>
      <c r="L284" s="41"/>
      <c r="M284" s="222" t="s">
        <v>1</v>
      </c>
      <c r="N284" s="223" t="s">
        <v>37</v>
      </c>
      <c r="O284" s="88"/>
      <c r="P284" s="224">
        <f>O284*H284</f>
        <v>0</v>
      </c>
      <c r="Q284" s="224">
        <v>0</v>
      </c>
      <c r="R284" s="224">
        <f>Q284*H284</f>
        <v>0</v>
      </c>
      <c r="S284" s="224">
        <v>0</v>
      </c>
      <c r="T284" s="225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26" t="s">
        <v>139</v>
      </c>
      <c r="AT284" s="226" t="s">
        <v>141</v>
      </c>
      <c r="AU284" s="226" t="s">
        <v>82</v>
      </c>
      <c r="AY284" s="14" t="s">
        <v>140</v>
      </c>
      <c r="BE284" s="227">
        <f>IF(N284="základní",J284,0)</f>
        <v>0</v>
      </c>
      <c r="BF284" s="227">
        <f>IF(N284="snížená",J284,0)</f>
        <v>0</v>
      </c>
      <c r="BG284" s="227">
        <f>IF(N284="zákl. přenesená",J284,0)</f>
        <v>0</v>
      </c>
      <c r="BH284" s="227">
        <f>IF(N284="sníž. přenesená",J284,0)</f>
        <v>0</v>
      </c>
      <c r="BI284" s="227">
        <f>IF(N284="nulová",J284,0)</f>
        <v>0</v>
      </c>
      <c r="BJ284" s="14" t="s">
        <v>80</v>
      </c>
      <c r="BK284" s="227">
        <f>ROUND(I284*H284,2)</f>
        <v>0</v>
      </c>
      <c r="BL284" s="14" t="s">
        <v>139</v>
      </c>
      <c r="BM284" s="226" t="s">
        <v>731</v>
      </c>
    </row>
    <row r="285" s="2" customFormat="1" ht="21.75" customHeight="1">
      <c r="A285" s="35"/>
      <c r="B285" s="36"/>
      <c r="C285" s="235" t="s">
        <v>445</v>
      </c>
      <c r="D285" s="235" t="s">
        <v>201</v>
      </c>
      <c r="E285" s="236" t="s">
        <v>1039</v>
      </c>
      <c r="F285" s="237" t="s">
        <v>1040</v>
      </c>
      <c r="G285" s="238" t="s">
        <v>785</v>
      </c>
      <c r="H285" s="239">
        <v>2</v>
      </c>
      <c r="I285" s="240"/>
      <c r="J285" s="241">
        <f>ROUND(I285*H285,2)</f>
        <v>0</v>
      </c>
      <c r="K285" s="242"/>
      <c r="L285" s="243"/>
      <c r="M285" s="244" t="s">
        <v>1</v>
      </c>
      <c r="N285" s="245" t="s">
        <v>37</v>
      </c>
      <c r="O285" s="88"/>
      <c r="P285" s="224">
        <f>O285*H285</f>
        <v>0</v>
      </c>
      <c r="Q285" s="224">
        <v>0</v>
      </c>
      <c r="R285" s="224">
        <f>Q285*H285</f>
        <v>0</v>
      </c>
      <c r="S285" s="224">
        <v>0</v>
      </c>
      <c r="T285" s="225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26" t="s">
        <v>191</v>
      </c>
      <c r="AT285" s="226" t="s">
        <v>201</v>
      </c>
      <c r="AU285" s="226" t="s">
        <v>82</v>
      </c>
      <c r="AY285" s="14" t="s">
        <v>140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14" t="s">
        <v>80</v>
      </c>
      <c r="BK285" s="227">
        <f>ROUND(I285*H285,2)</f>
        <v>0</v>
      </c>
      <c r="BL285" s="14" t="s">
        <v>139</v>
      </c>
      <c r="BM285" s="226" t="s">
        <v>734</v>
      </c>
    </row>
    <row r="286" s="2" customFormat="1" ht="16.5" customHeight="1">
      <c r="A286" s="35"/>
      <c r="B286" s="36"/>
      <c r="C286" s="214" t="s">
        <v>737</v>
      </c>
      <c r="D286" s="214" t="s">
        <v>141</v>
      </c>
      <c r="E286" s="215" t="s">
        <v>1041</v>
      </c>
      <c r="F286" s="216" t="s">
        <v>844</v>
      </c>
      <c r="G286" s="217" t="s">
        <v>785</v>
      </c>
      <c r="H286" s="218">
        <v>2</v>
      </c>
      <c r="I286" s="219"/>
      <c r="J286" s="220">
        <f>ROUND(I286*H286,2)</f>
        <v>0</v>
      </c>
      <c r="K286" s="221"/>
      <c r="L286" s="41"/>
      <c r="M286" s="222" t="s">
        <v>1</v>
      </c>
      <c r="N286" s="223" t="s">
        <v>37</v>
      </c>
      <c r="O286" s="88"/>
      <c r="P286" s="224">
        <f>O286*H286</f>
        <v>0</v>
      </c>
      <c r="Q286" s="224">
        <v>0</v>
      </c>
      <c r="R286" s="224">
        <f>Q286*H286</f>
        <v>0</v>
      </c>
      <c r="S286" s="224">
        <v>0</v>
      </c>
      <c r="T286" s="225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26" t="s">
        <v>139</v>
      </c>
      <c r="AT286" s="226" t="s">
        <v>141</v>
      </c>
      <c r="AU286" s="226" t="s">
        <v>82</v>
      </c>
      <c r="AY286" s="14" t="s">
        <v>140</v>
      </c>
      <c r="BE286" s="227">
        <f>IF(N286="základní",J286,0)</f>
        <v>0</v>
      </c>
      <c r="BF286" s="227">
        <f>IF(N286="snížená",J286,0)</f>
        <v>0</v>
      </c>
      <c r="BG286" s="227">
        <f>IF(N286="zákl. přenesená",J286,0)</f>
        <v>0</v>
      </c>
      <c r="BH286" s="227">
        <f>IF(N286="sníž. přenesená",J286,0)</f>
        <v>0</v>
      </c>
      <c r="BI286" s="227">
        <f>IF(N286="nulová",J286,0)</f>
        <v>0</v>
      </c>
      <c r="BJ286" s="14" t="s">
        <v>80</v>
      </c>
      <c r="BK286" s="227">
        <f>ROUND(I286*H286,2)</f>
        <v>0</v>
      </c>
      <c r="BL286" s="14" t="s">
        <v>139</v>
      </c>
      <c r="BM286" s="226" t="s">
        <v>740</v>
      </c>
    </row>
    <row r="287" s="2" customFormat="1" ht="37.8" customHeight="1">
      <c r="A287" s="35"/>
      <c r="B287" s="36"/>
      <c r="C287" s="235" t="s">
        <v>450</v>
      </c>
      <c r="D287" s="235" t="s">
        <v>201</v>
      </c>
      <c r="E287" s="236" t="s">
        <v>1042</v>
      </c>
      <c r="F287" s="237" t="s">
        <v>1043</v>
      </c>
      <c r="G287" s="238" t="s">
        <v>785</v>
      </c>
      <c r="H287" s="239">
        <v>2</v>
      </c>
      <c r="I287" s="240"/>
      <c r="J287" s="241">
        <f>ROUND(I287*H287,2)</f>
        <v>0</v>
      </c>
      <c r="K287" s="242"/>
      <c r="L287" s="243"/>
      <c r="M287" s="244" t="s">
        <v>1</v>
      </c>
      <c r="N287" s="245" t="s">
        <v>37</v>
      </c>
      <c r="O287" s="88"/>
      <c r="P287" s="224">
        <f>O287*H287</f>
        <v>0</v>
      </c>
      <c r="Q287" s="224">
        <v>0</v>
      </c>
      <c r="R287" s="224">
        <f>Q287*H287</f>
        <v>0</v>
      </c>
      <c r="S287" s="224">
        <v>0</v>
      </c>
      <c r="T287" s="225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26" t="s">
        <v>191</v>
      </c>
      <c r="AT287" s="226" t="s">
        <v>201</v>
      </c>
      <c r="AU287" s="226" t="s">
        <v>82</v>
      </c>
      <c r="AY287" s="14" t="s">
        <v>140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14" t="s">
        <v>80</v>
      </c>
      <c r="BK287" s="227">
        <f>ROUND(I287*H287,2)</f>
        <v>0</v>
      </c>
      <c r="BL287" s="14" t="s">
        <v>139</v>
      </c>
      <c r="BM287" s="226" t="s">
        <v>743</v>
      </c>
    </row>
    <row r="288" s="2" customFormat="1" ht="16.5" customHeight="1">
      <c r="A288" s="35"/>
      <c r="B288" s="36"/>
      <c r="C288" s="214" t="s">
        <v>744</v>
      </c>
      <c r="D288" s="214" t="s">
        <v>141</v>
      </c>
      <c r="E288" s="215" t="s">
        <v>1044</v>
      </c>
      <c r="F288" s="216" t="s">
        <v>858</v>
      </c>
      <c r="G288" s="217" t="s">
        <v>785</v>
      </c>
      <c r="H288" s="218">
        <v>2</v>
      </c>
      <c r="I288" s="219"/>
      <c r="J288" s="220">
        <f>ROUND(I288*H288,2)</f>
        <v>0</v>
      </c>
      <c r="K288" s="221"/>
      <c r="L288" s="41"/>
      <c r="M288" s="222" t="s">
        <v>1</v>
      </c>
      <c r="N288" s="223" t="s">
        <v>37</v>
      </c>
      <c r="O288" s="88"/>
      <c r="P288" s="224">
        <f>O288*H288</f>
        <v>0</v>
      </c>
      <c r="Q288" s="224">
        <v>0</v>
      </c>
      <c r="R288" s="224">
        <f>Q288*H288</f>
        <v>0</v>
      </c>
      <c r="S288" s="224">
        <v>0</v>
      </c>
      <c r="T288" s="225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26" t="s">
        <v>139</v>
      </c>
      <c r="AT288" s="226" t="s">
        <v>141</v>
      </c>
      <c r="AU288" s="226" t="s">
        <v>82</v>
      </c>
      <c r="AY288" s="14" t="s">
        <v>140</v>
      </c>
      <c r="BE288" s="227">
        <f>IF(N288="základní",J288,0)</f>
        <v>0</v>
      </c>
      <c r="BF288" s="227">
        <f>IF(N288="snížená",J288,0)</f>
        <v>0</v>
      </c>
      <c r="BG288" s="227">
        <f>IF(N288="zákl. přenesená",J288,0)</f>
        <v>0</v>
      </c>
      <c r="BH288" s="227">
        <f>IF(N288="sníž. přenesená",J288,0)</f>
        <v>0</v>
      </c>
      <c r="BI288" s="227">
        <f>IF(N288="nulová",J288,0)</f>
        <v>0</v>
      </c>
      <c r="BJ288" s="14" t="s">
        <v>80</v>
      </c>
      <c r="BK288" s="227">
        <f>ROUND(I288*H288,2)</f>
        <v>0</v>
      </c>
      <c r="BL288" s="14" t="s">
        <v>139</v>
      </c>
      <c r="BM288" s="226" t="s">
        <v>747</v>
      </c>
    </row>
    <row r="289" s="2" customFormat="1" ht="21.75" customHeight="1">
      <c r="A289" s="35"/>
      <c r="B289" s="36"/>
      <c r="C289" s="235" t="s">
        <v>454</v>
      </c>
      <c r="D289" s="235" t="s">
        <v>201</v>
      </c>
      <c r="E289" s="236" t="s">
        <v>1045</v>
      </c>
      <c r="F289" s="237" t="s">
        <v>1046</v>
      </c>
      <c r="G289" s="238" t="s">
        <v>240</v>
      </c>
      <c r="H289" s="239">
        <v>2</v>
      </c>
      <c r="I289" s="240"/>
      <c r="J289" s="241">
        <f>ROUND(I289*H289,2)</f>
        <v>0</v>
      </c>
      <c r="K289" s="242"/>
      <c r="L289" s="243"/>
      <c r="M289" s="244" t="s">
        <v>1</v>
      </c>
      <c r="N289" s="245" t="s">
        <v>37</v>
      </c>
      <c r="O289" s="88"/>
      <c r="P289" s="224">
        <f>O289*H289</f>
        <v>0</v>
      </c>
      <c r="Q289" s="224">
        <v>0</v>
      </c>
      <c r="R289" s="224">
        <f>Q289*H289</f>
        <v>0</v>
      </c>
      <c r="S289" s="224">
        <v>0</v>
      </c>
      <c r="T289" s="225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26" t="s">
        <v>191</v>
      </c>
      <c r="AT289" s="226" t="s">
        <v>201</v>
      </c>
      <c r="AU289" s="226" t="s">
        <v>82</v>
      </c>
      <c r="AY289" s="14" t="s">
        <v>140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14" t="s">
        <v>80</v>
      </c>
      <c r="BK289" s="227">
        <f>ROUND(I289*H289,2)</f>
        <v>0</v>
      </c>
      <c r="BL289" s="14" t="s">
        <v>139</v>
      </c>
      <c r="BM289" s="226" t="s">
        <v>750</v>
      </c>
    </row>
    <row r="290" s="2" customFormat="1" ht="16.5" customHeight="1">
      <c r="A290" s="35"/>
      <c r="B290" s="36"/>
      <c r="C290" s="214" t="s">
        <v>751</v>
      </c>
      <c r="D290" s="214" t="s">
        <v>141</v>
      </c>
      <c r="E290" s="215" t="s">
        <v>988</v>
      </c>
      <c r="F290" s="216" t="s">
        <v>989</v>
      </c>
      <c r="G290" s="217" t="s">
        <v>240</v>
      </c>
      <c r="H290" s="218">
        <v>2</v>
      </c>
      <c r="I290" s="219"/>
      <c r="J290" s="220">
        <f>ROUND(I290*H290,2)</f>
        <v>0</v>
      </c>
      <c r="K290" s="221"/>
      <c r="L290" s="41"/>
      <c r="M290" s="222" t="s">
        <v>1</v>
      </c>
      <c r="N290" s="223" t="s">
        <v>37</v>
      </c>
      <c r="O290" s="88"/>
      <c r="P290" s="224">
        <f>O290*H290</f>
        <v>0</v>
      </c>
      <c r="Q290" s="224">
        <v>0</v>
      </c>
      <c r="R290" s="224">
        <f>Q290*H290</f>
        <v>0</v>
      </c>
      <c r="S290" s="224">
        <v>0</v>
      </c>
      <c r="T290" s="225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26" t="s">
        <v>139</v>
      </c>
      <c r="AT290" s="226" t="s">
        <v>141</v>
      </c>
      <c r="AU290" s="226" t="s">
        <v>82</v>
      </c>
      <c r="AY290" s="14" t="s">
        <v>140</v>
      </c>
      <c r="BE290" s="227">
        <f>IF(N290="základní",J290,0)</f>
        <v>0</v>
      </c>
      <c r="BF290" s="227">
        <f>IF(N290="snížená",J290,0)</f>
        <v>0</v>
      </c>
      <c r="BG290" s="227">
        <f>IF(N290="zákl. přenesená",J290,0)</f>
        <v>0</v>
      </c>
      <c r="BH290" s="227">
        <f>IF(N290="sníž. přenesená",J290,0)</f>
        <v>0</v>
      </c>
      <c r="BI290" s="227">
        <f>IF(N290="nulová",J290,0)</f>
        <v>0</v>
      </c>
      <c r="BJ290" s="14" t="s">
        <v>80</v>
      </c>
      <c r="BK290" s="227">
        <f>ROUND(I290*H290,2)</f>
        <v>0</v>
      </c>
      <c r="BL290" s="14" t="s">
        <v>139</v>
      </c>
      <c r="BM290" s="226" t="s">
        <v>754</v>
      </c>
    </row>
    <row r="291" s="2" customFormat="1" ht="24.15" customHeight="1">
      <c r="A291" s="35"/>
      <c r="B291" s="36"/>
      <c r="C291" s="235" t="s">
        <v>457</v>
      </c>
      <c r="D291" s="235" t="s">
        <v>201</v>
      </c>
      <c r="E291" s="236" t="s">
        <v>1047</v>
      </c>
      <c r="F291" s="237" t="s">
        <v>1048</v>
      </c>
      <c r="G291" s="238" t="s">
        <v>208</v>
      </c>
      <c r="H291" s="239">
        <v>1</v>
      </c>
      <c r="I291" s="240"/>
      <c r="J291" s="241">
        <f>ROUND(I291*H291,2)</f>
        <v>0</v>
      </c>
      <c r="K291" s="242"/>
      <c r="L291" s="243"/>
      <c r="M291" s="244" t="s">
        <v>1</v>
      </c>
      <c r="N291" s="245" t="s">
        <v>37</v>
      </c>
      <c r="O291" s="88"/>
      <c r="P291" s="224">
        <f>O291*H291</f>
        <v>0</v>
      </c>
      <c r="Q291" s="224">
        <v>0</v>
      </c>
      <c r="R291" s="224">
        <f>Q291*H291</f>
        <v>0</v>
      </c>
      <c r="S291" s="224">
        <v>0</v>
      </c>
      <c r="T291" s="225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26" t="s">
        <v>191</v>
      </c>
      <c r="AT291" s="226" t="s">
        <v>201</v>
      </c>
      <c r="AU291" s="226" t="s">
        <v>82</v>
      </c>
      <c r="AY291" s="14" t="s">
        <v>140</v>
      </c>
      <c r="BE291" s="227">
        <f>IF(N291="základní",J291,0)</f>
        <v>0</v>
      </c>
      <c r="BF291" s="227">
        <f>IF(N291="snížená",J291,0)</f>
        <v>0</v>
      </c>
      <c r="BG291" s="227">
        <f>IF(N291="zákl. přenesená",J291,0)</f>
        <v>0</v>
      </c>
      <c r="BH291" s="227">
        <f>IF(N291="sníž. přenesená",J291,0)</f>
        <v>0</v>
      </c>
      <c r="BI291" s="227">
        <f>IF(N291="nulová",J291,0)</f>
        <v>0</v>
      </c>
      <c r="BJ291" s="14" t="s">
        <v>80</v>
      </c>
      <c r="BK291" s="227">
        <f>ROUND(I291*H291,2)</f>
        <v>0</v>
      </c>
      <c r="BL291" s="14" t="s">
        <v>139</v>
      </c>
      <c r="BM291" s="226" t="s">
        <v>757</v>
      </c>
    </row>
    <row r="292" s="2" customFormat="1" ht="16.5" customHeight="1">
      <c r="A292" s="35"/>
      <c r="B292" s="36"/>
      <c r="C292" s="214" t="s">
        <v>758</v>
      </c>
      <c r="D292" s="214" t="s">
        <v>141</v>
      </c>
      <c r="E292" s="215" t="s">
        <v>916</v>
      </c>
      <c r="F292" s="216" t="s">
        <v>917</v>
      </c>
      <c r="G292" s="217" t="s">
        <v>208</v>
      </c>
      <c r="H292" s="218">
        <v>1</v>
      </c>
      <c r="I292" s="219"/>
      <c r="J292" s="220">
        <f>ROUND(I292*H292,2)</f>
        <v>0</v>
      </c>
      <c r="K292" s="221"/>
      <c r="L292" s="41"/>
      <c r="M292" s="222" t="s">
        <v>1</v>
      </c>
      <c r="N292" s="223" t="s">
        <v>37</v>
      </c>
      <c r="O292" s="88"/>
      <c r="P292" s="224">
        <f>O292*H292</f>
        <v>0</v>
      </c>
      <c r="Q292" s="224">
        <v>0</v>
      </c>
      <c r="R292" s="224">
        <f>Q292*H292</f>
        <v>0</v>
      </c>
      <c r="S292" s="224">
        <v>0</v>
      </c>
      <c r="T292" s="225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26" t="s">
        <v>139</v>
      </c>
      <c r="AT292" s="226" t="s">
        <v>141</v>
      </c>
      <c r="AU292" s="226" t="s">
        <v>82</v>
      </c>
      <c r="AY292" s="14" t="s">
        <v>140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14" t="s">
        <v>80</v>
      </c>
      <c r="BK292" s="227">
        <f>ROUND(I292*H292,2)</f>
        <v>0</v>
      </c>
      <c r="BL292" s="14" t="s">
        <v>139</v>
      </c>
      <c r="BM292" s="226" t="s">
        <v>761</v>
      </c>
    </row>
    <row r="293" s="2" customFormat="1" ht="21.75" customHeight="1">
      <c r="A293" s="35"/>
      <c r="B293" s="36"/>
      <c r="C293" s="235" t="s">
        <v>461</v>
      </c>
      <c r="D293" s="235" t="s">
        <v>201</v>
      </c>
      <c r="E293" s="236" t="s">
        <v>918</v>
      </c>
      <c r="F293" s="237" t="s">
        <v>919</v>
      </c>
      <c r="G293" s="238" t="s">
        <v>208</v>
      </c>
      <c r="H293" s="239">
        <v>3</v>
      </c>
      <c r="I293" s="240"/>
      <c r="J293" s="241">
        <f>ROUND(I293*H293,2)</f>
        <v>0</v>
      </c>
      <c r="K293" s="242"/>
      <c r="L293" s="243"/>
      <c r="M293" s="244" t="s">
        <v>1</v>
      </c>
      <c r="N293" s="245" t="s">
        <v>37</v>
      </c>
      <c r="O293" s="88"/>
      <c r="P293" s="224">
        <f>O293*H293</f>
        <v>0</v>
      </c>
      <c r="Q293" s="224">
        <v>0</v>
      </c>
      <c r="R293" s="224">
        <f>Q293*H293</f>
        <v>0</v>
      </c>
      <c r="S293" s="224">
        <v>0</v>
      </c>
      <c r="T293" s="225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26" t="s">
        <v>191</v>
      </c>
      <c r="AT293" s="226" t="s">
        <v>201</v>
      </c>
      <c r="AU293" s="226" t="s">
        <v>82</v>
      </c>
      <c r="AY293" s="14" t="s">
        <v>140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14" t="s">
        <v>80</v>
      </c>
      <c r="BK293" s="227">
        <f>ROUND(I293*H293,2)</f>
        <v>0</v>
      </c>
      <c r="BL293" s="14" t="s">
        <v>139</v>
      </c>
      <c r="BM293" s="226" t="s">
        <v>766</v>
      </c>
    </row>
    <row r="294" s="2" customFormat="1" ht="16.5" customHeight="1">
      <c r="A294" s="35"/>
      <c r="B294" s="36"/>
      <c r="C294" s="214" t="s">
        <v>767</v>
      </c>
      <c r="D294" s="214" t="s">
        <v>141</v>
      </c>
      <c r="E294" s="215" t="s">
        <v>920</v>
      </c>
      <c r="F294" s="216" t="s">
        <v>921</v>
      </c>
      <c r="G294" s="217" t="s">
        <v>208</v>
      </c>
      <c r="H294" s="218">
        <v>3</v>
      </c>
      <c r="I294" s="219"/>
      <c r="J294" s="220">
        <f>ROUND(I294*H294,2)</f>
        <v>0</v>
      </c>
      <c r="K294" s="221"/>
      <c r="L294" s="41"/>
      <c r="M294" s="222" t="s">
        <v>1</v>
      </c>
      <c r="N294" s="223" t="s">
        <v>37</v>
      </c>
      <c r="O294" s="88"/>
      <c r="P294" s="224">
        <f>O294*H294</f>
        <v>0</v>
      </c>
      <c r="Q294" s="224">
        <v>0</v>
      </c>
      <c r="R294" s="224">
        <f>Q294*H294</f>
        <v>0</v>
      </c>
      <c r="S294" s="224">
        <v>0</v>
      </c>
      <c r="T294" s="225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26" t="s">
        <v>139</v>
      </c>
      <c r="AT294" s="226" t="s">
        <v>141</v>
      </c>
      <c r="AU294" s="226" t="s">
        <v>82</v>
      </c>
      <c r="AY294" s="14" t="s">
        <v>140</v>
      </c>
      <c r="BE294" s="227">
        <f>IF(N294="základní",J294,0)</f>
        <v>0</v>
      </c>
      <c r="BF294" s="227">
        <f>IF(N294="snížená",J294,0)</f>
        <v>0</v>
      </c>
      <c r="BG294" s="227">
        <f>IF(N294="zákl. přenesená",J294,0)</f>
        <v>0</v>
      </c>
      <c r="BH294" s="227">
        <f>IF(N294="sníž. přenesená",J294,0)</f>
        <v>0</v>
      </c>
      <c r="BI294" s="227">
        <f>IF(N294="nulová",J294,0)</f>
        <v>0</v>
      </c>
      <c r="BJ294" s="14" t="s">
        <v>80</v>
      </c>
      <c r="BK294" s="227">
        <f>ROUND(I294*H294,2)</f>
        <v>0</v>
      </c>
      <c r="BL294" s="14" t="s">
        <v>139</v>
      </c>
      <c r="BM294" s="226" t="s">
        <v>770</v>
      </c>
    </row>
    <row r="295" s="12" customFormat="1" ht="22.8" customHeight="1">
      <c r="A295" s="12"/>
      <c r="B295" s="200"/>
      <c r="C295" s="201"/>
      <c r="D295" s="202" t="s">
        <v>71</v>
      </c>
      <c r="E295" s="228" t="s">
        <v>1049</v>
      </c>
      <c r="F295" s="228" t="s">
        <v>1050</v>
      </c>
      <c r="G295" s="201"/>
      <c r="H295" s="201"/>
      <c r="I295" s="204"/>
      <c r="J295" s="229">
        <f>BK295</f>
        <v>0</v>
      </c>
      <c r="K295" s="201"/>
      <c r="L295" s="206"/>
      <c r="M295" s="207"/>
      <c r="N295" s="208"/>
      <c r="O295" s="208"/>
      <c r="P295" s="209">
        <f>SUM(P296:P309)</f>
        <v>0</v>
      </c>
      <c r="Q295" s="208"/>
      <c r="R295" s="209">
        <f>SUM(R296:R309)</f>
        <v>0</v>
      </c>
      <c r="S295" s="208"/>
      <c r="T295" s="210">
        <f>SUM(T296:T309)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11" t="s">
        <v>80</v>
      </c>
      <c r="AT295" s="212" t="s">
        <v>71</v>
      </c>
      <c r="AU295" s="212" t="s">
        <v>80</v>
      </c>
      <c r="AY295" s="211" t="s">
        <v>140</v>
      </c>
      <c r="BK295" s="213">
        <f>SUM(BK296:BK309)</f>
        <v>0</v>
      </c>
    </row>
    <row r="296" s="2" customFormat="1" ht="37.8" customHeight="1">
      <c r="A296" s="35"/>
      <c r="B296" s="36"/>
      <c r="C296" s="235" t="s">
        <v>466</v>
      </c>
      <c r="D296" s="235" t="s">
        <v>201</v>
      </c>
      <c r="E296" s="236" t="s">
        <v>1051</v>
      </c>
      <c r="F296" s="237" t="s">
        <v>1052</v>
      </c>
      <c r="G296" s="238" t="s">
        <v>785</v>
      </c>
      <c r="H296" s="239">
        <v>1</v>
      </c>
      <c r="I296" s="240"/>
      <c r="J296" s="241">
        <f>ROUND(I296*H296,2)</f>
        <v>0</v>
      </c>
      <c r="K296" s="242"/>
      <c r="L296" s="243"/>
      <c r="M296" s="244" t="s">
        <v>1</v>
      </c>
      <c r="N296" s="245" t="s">
        <v>37</v>
      </c>
      <c r="O296" s="88"/>
      <c r="P296" s="224">
        <f>O296*H296</f>
        <v>0</v>
      </c>
      <c r="Q296" s="224">
        <v>0</v>
      </c>
      <c r="R296" s="224">
        <f>Q296*H296</f>
        <v>0</v>
      </c>
      <c r="S296" s="224">
        <v>0</v>
      </c>
      <c r="T296" s="225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26" t="s">
        <v>191</v>
      </c>
      <c r="AT296" s="226" t="s">
        <v>201</v>
      </c>
      <c r="AU296" s="226" t="s">
        <v>82</v>
      </c>
      <c r="AY296" s="14" t="s">
        <v>140</v>
      </c>
      <c r="BE296" s="227">
        <f>IF(N296="základní",J296,0)</f>
        <v>0</v>
      </c>
      <c r="BF296" s="227">
        <f>IF(N296="snížená",J296,0)</f>
        <v>0</v>
      </c>
      <c r="BG296" s="227">
        <f>IF(N296="zákl. přenesená",J296,0)</f>
        <v>0</v>
      </c>
      <c r="BH296" s="227">
        <f>IF(N296="sníž. přenesená",J296,0)</f>
        <v>0</v>
      </c>
      <c r="BI296" s="227">
        <f>IF(N296="nulová",J296,0)</f>
        <v>0</v>
      </c>
      <c r="BJ296" s="14" t="s">
        <v>80</v>
      </c>
      <c r="BK296" s="227">
        <f>ROUND(I296*H296,2)</f>
        <v>0</v>
      </c>
      <c r="BL296" s="14" t="s">
        <v>139</v>
      </c>
      <c r="BM296" s="226" t="s">
        <v>1053</v>
      </c>
    </row>
    <row r="297" s="2" customFormat="1" ht="16.5" customHeight="1">
      <c r="A297" s="35"/>
      <c r="B297" s="36"/>
      <c r="C297" s="214" t="s">
        <v>1054</v>
      </c>
      <c r="D297" s="214" t="s">
        <v>141</v>
      </c>
      <c r="E297" s="215" t="s">
        <v>1055</v>
      </c>
      <c r="F297" s="216" t="s">
        <v>1007</v>
      </c>
      <c r="G297" s="217" t="s">
        <v>785</v>
      </c>
      <c r="H297" s="218">
        <v>1</v>
      </c>
      <c r="I297" s="219"/>
      <c r="J297" s="220">
        <f>ROUND(I297*H297,2)</f>
        <v>0</v>
      </c>
      <c r="K297" s="221"/>
      <c r="L297" s="41"/>
      <c r="M297" s="222" t="s">
        <v>1</v>
      </c>
      <c r="N297" s="223" t="s">
        <v>37</v>
      </c>
      <c r="O297" s="88"/>
      <c r="P297" s="224">
        <f>O297*H297</f>
        <v>0</v>
      </c>
      <c r="Q297" s="224">
        <v>0</v>
      </c>
      <c r="R297" s="224">
        <f>Q297*H297</f>
        <v>0</v>
      </c>
      <c r="S297" s="224">
        <v>0</v>
      </c>
      <c r="T297" s="225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26" t="s">
        <v>139</v>
      </c>
      <c r="AT297" s="226" t="s">
        <v>141</v>
      </c>
      <c r="AU297" s="226" t="s">
        <v>82</v>
      </c>
      <c r="AY297" s="14" t="s">
        <v>140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14" t="s">
        <v>80</v>
      </c>
      <c r="BK297" s="227">
        <f>ROUND(I297*H297,2)</f>
        <v>0</v>
      </c>
      <c r="BL297" s="14" t="s">
        <v>139</v>
      </c>
      <c r="BM297" s="226" t="s">
        <v>1056</v>
      </c>
    </row>
    <row r="298" s="2" customFormat="1" ht="24.15" customHeight="1">
      <c r="A298" s="35"/>
      <c r="B298" s="36"/>
      <c r="C298" s="235" t="s">
        <v>474</v>
      </c>
      <c r="D298" s="235" t="s">
        <v>201</v>
      </c>
      <c r="E298" s="236" t="s">
        <v>1057</v>
      </c>
      <c r="F298" s="237" t="s">
        <v>1036</v>
      </c>
      <c r="G298" s="238" t="s">
        <v>785</v>
      </c>
      <c r="H298" s="239">
        <v>1</v>
      </c>
      <c r="I298" s="240"/>
      <c r="J298" s="241">
        <f>ROUND(I298*H298,2)</f>
        <v>0</v>
      </c>
      <c r="K298" s="242"/>
      <c r="L298" s="243"/>
      <c r="M298" s="244" t="s">
        <v>1</v>
      </c>
      <c r="N298" s="245" t="s">
        <v>37</v>
      </c>
      <c r="O298" s="88"/>
      <c r="P298" s="224">
        <f>O298*H298</f>
        <v>0</v>
      </c>
      <c r="Q298" s="224">
        <v>0</v>
      </c>
      <c r="R298" s="224">
        <f>Q298*H298</f>
        <v>0</v>
      </c>
      <c r="S298" s="224">
        <v>0</v>
      </c>
      <c r="T298" s="225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26" t="s">
        <v>191</v>
      </c>
      <c r="AT298" s="226" t="s">
        <v>201</v>
      </c>
      <c r="AU298" s="226" t="s">
        <v>82</v>
      </c>
      <c r="AY298" s="14" t="s">
        <v>140</v>
      </c>
      <c r="BE298" s="227">
        <f>IF(N298="základní",J298,0)</f>
        <v>0</v>
      </c>
      <c r="BF298" s="227">
        <f>IF(N298="snížená",J298,0)</f>
        <v>0</v>
      </c>
      <c r="BG298" s="227">
        <f>IF(N298="zákl. přenesená",J298,0)</f>
        <v>0</v>
      </c>
      <c r="BH298" s="227">
        <f>IF(N298="sníž. přenesená",J298,0)</f>
        <v>0</v>
      </c>
      <c r="BI298" s="227">
        <f>IF(N298="nulová",J298,0)</f>
        <v>0</v>
      </c>
      <c r="BJ298" s="14" t="s">
        <v>80</v>
      </c>
      <c r="BK298" s="227">
        <f>ROUND(I298*H298,2)</f>
        <v>0</v>
      </c>
      <c r="BL298" s="14" t="s">
        <v>139</v>
      </c>
      <c r="BM298" s="226" t="s">
        <v>1058</v>
      </c>
    </row>
    <row r="299" s="2" customFormat="1" ht="16.5" customHeight="1">
      <c r="A299" s="35"/>
      <c r="B299" s="36"/>
      <c r="C299" s="214" t="s">
        <v>1059</v>
      </c>
      <c r="D299" s="214" t="s">
        <v>141</v>
      </c>
      <c r="E299" s="215" t="s">
        <v>1037</v>
      </c>
      <c r="F299" s="216" t="s">
        <v>1038</v>
      </c>
      <c r="G299" s="217" t="s">
        <v>785</v>
      </c>
      <c r="H299" s="218">
        <v>1</v>
      </c>
      <c r="I299" s="219"/>
      <c r="J299" s="220">
        <f>ROUND(I299*H299,2)</f>
        <v>0</v>
      </c>
      <c r="K299" s="221"/>
      <c r="L299" s="41"/>
      <c r="M299" s="222" t="s">
        <v>1</v>
      </c>
      <c r="N299" s="223" t="s">
        <v>37</v>
      </c>
      <c r="O299" s="88"/>
      <c r="P299" s="224">
        <f>O299*H299</f>
        <v>0</v>
      </c>
      <c r="Q299" s="224">
        <v>0</v>
      </c>
      <c r="R299" s="224">
        <f>Q299*H299</f>
        <v>0</v>
      </c>
      <c r="S299" s="224">
        <v>0</v>
      </c>
      <c r="T299" s="225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26" t="s">
        <v>139</v>
      </c>
      <c r="AT299" s="226" t="s">
        <v>141</v>
      </c>
      <c r="AU299" s="226" t="s">
        <v>82</v>
      </c>
      <c r="AY299" s="14" t="s">
        <v>140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14" t="s">
        <v>80</v>
      </c>
      <c r="BK299" s="227">
        <f>ROUND(I299*H299,2)</f>
        <v>0</v>
      </c>
      <c r="BL299" s="14" t="s">
        <v>139</v>
      </c>
      <c r="BM299" s="226" t="s">
        <v>1060</v>
      </c>
    </row>
    <row r="300" s="2" customFormat="1" ht="21.75" customHeight="1">
      <c r="A300" s="35"/>
      <c r="B300" s="36"/>
      <c r="C300" s="235" t="s">
        <v>477</v>
      </c>
      <c r="D300" s="235" t="s">
        <v>201</v>
      </c>
      <c r="E300" s="236" t="s">
        <v>1061</v>
      </c>
      <c r="F300" s="237" t="s">
        <v>1062</v>
      </c>
      <c r="G300" s="238" t="s">
        <v>785</v>
      </c>
      <c r="H300" s="239">
        <v>2</v>
      </c>
      <c r="I300" s="240"/>
      <c r="J300" s="241">
        <f>ROUND(I300*H300,2)</f>
        <v>0</v>
      </c>
      <c r="K300" s="242"/>
      <c r="L300" s="243"/>
      <c r="M300" s="244" t="s">
        <v>1</v>
      </c>
      <c r="N300" s="245" t="s">
        <v>37</v>
      </c>
      <c r="O300" s="88"/>
      <c r="P300" s="224">
        <f>O300*H300</f>
        <v>0</v>
      </c>
      <c r="Q300" s="224">
        <v>0</v>
      </c>
      <c r="R300" s="224">
        <f>Q300*H300</f>
        <v>0</v>
      </c>
      <c r="S300" s="224">
        <v>0</v>
      </c>
      <c r="T300" s="225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26" t="s">
        <v>191</v>
      </c>
      <c r="AT300" s="226" t="s">
        <v>201</v>
      </c>
      <c r="AU300" s="226" t="s">
        <v>82</v>
      </c>
      <c r="AY300" s="14" t="s">
        <v>140</v>
      </c>
      <c r="BE300" s="227">
        <f>IF(N300="základní",J300,0)</f>
        <v>0</v>
      </c>
      <c r="BF300" s="227">
        <f>IF(N300="snížená",J300,0)</f>
        <v>0</v>
      </c>
      <c r="BG300" s="227">
        <f>IF(N300="zákl. přenesená",J300,0)</f>
        <v>0</v>
      </c>
      <c r="BH300" s="227">
        <f>IF(N300="sníž. přenesená",J300,0)</f>
        <v>0</v>
      </c>
      <c r="BI300" s="227">
        <f>IF(N300="nulová",J300,0)</f>
        <v>0</v>
      </c>
      <c r="BJ300" s="14" t="s">
        <v>80</v>
      </c>
      <c r="BK300" s="227">
        <f>ROUND(I300*H300,2)</f>
        <v>0</v>
      </c>
      <c r="BL300" s="14" t="s">
        <v>139</v>
      </c>
      <c r="BM300" s="226" t="s">
        <v>1063</v>
      </c>
    </row>
    <row r="301" s="2" customFormat="1" ht="16.5" customHeight="1">
      <c r="A301" s="35"/>
      <c r="B301" s="36"/>
      <c r="C301" s="214" t="s">
        <v>1064</v>
      </c>
      <c r="D301" s="214" t="s">
        <v>141</v>
      </c>
      <c r="E301" s="215" t="s">
        <v>1065</v>
      </c>
      <c r="F301" s="216" t="s">
        <v>844</v>
      </c>
      <c r="G301" s="217" t="s">
        <v>785</v>
      </c>
      <c r="H301" s="218">
        <v>2</v>
      </c>
      <c r="I301" s="219"/>
      <c r="J301" s="220">
        <f>ROUND(I301*H301,2)</f>
        <v>0</v>
      </c>
      <c r="K301" s="221"/>
      <c r="L301" s="41"/>
      <c r="M301" s="222" t="s">
        <v>1</v>
      </c>
      <c r="N301" s="223" t="s">
        <v>37</v>
      </c>
      <c r="O301" s="88"/>
      <c r="P301" s="224">
        <f>O301*H301</f>
        <v>0</v>
      </c>
      <c r="Q301" s="224">
        <v>0</v>
      </c>
      <c r="R301" s="224">
        <f>Q301*H301</f>
        <v>0</v>
      </c>
      <c r="S301" s="224">
        <v>0</v>
      </c>
      <c r="T301" s="225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26" t="s">
        <v>139</v>
      </c>
      <c r="AT301" s="226" t="s">
        <v>141</v>
      </c>
      <c r="AU301" s="226" t="s">
        <v>82</v>
      </c>
      <c r="AY301" s="14" t="s">
        <v>140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14" t="s">
        <v>80</v>
      </c>
      <c r="BK301" s="227">
        <f>ROUND(I301*H301,2)</f>
        <v>0</v>
      </c>
      <c r="BL301" s="14" t="s">
        <v>139</v>
      </c>
      <c r="BM301" s="226" t="s">
        <v>1066</v>
      </c>
    </row>
    <row r="302" s="2" customFormat="1" ht="37.8" customHeight="1">
      <c r="A302" s="35"/>
      <c r="B302" s="36"/>
      <c r="C302" s="235" t="s">
        <v>481</v>
      </c>
      <c r="D302" s="235" t="s">
        <v>201</v>
      </c>
      <c r="E302" s="236" t="s">
        <v>1067</v>
      </c>
      <c r="F302" s="237" t="s">
        <v>1068</v>
      </c>
      <c r="G302" s="238" t="s">
        <v>785</v>
      </c>
      <c r="H302" s="239">
        <v>1</v>
      </c>
      <c r="I302" s="240"/>
      <c r="J302" s="241">
        <f>ROUND(I302*H302,2)</f>
        <v>0</v>
      </c>
      <c r="K302" s="242"/>
      <c r="L302" s="243"/>
      <c r="M302" s="244" t="s">
        <v>1</v>
      </c>
      <c r="N302" s="245" t="s">
        <v>37</v>
      </c>
      <c r="O302" s="88"/>
      <c r="P302" s="224">
        <f>O302*H302</f>
        <v>0</v>
      </c>
      <c r="Q302" s="224">
        <v>0</v>
      </c>
      <c r="R302" s="224">
        <f>Q302*H302</f>
        <v>0</v>
      </c>
      <c r="S302" s="224">
        <v>0</v>
      </c>
      <c r="T302" s="225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26" t="s">
        <v>191</v>
      </c>
      <c r="AT302" s="226" t="s">
        <v>201</v>
      </c>
      <c r="AU302" s="226" t="s">
        <v>82</v>
      </c>
      <c r="AY302" s="14" t="s">
        <v>140</v>
      </c>
      <c r="BE302" s="227">
        <f>IF(N302="základní",J302,0)</f>
        <v>0</v>
      </c>
      <c r="BF302" s="227">
        <f>IF(N302="snížená",J302,0)</f>
        <v>0</v>
      </c>
      <c r="BG302" s="227">
        <f>IF(N302="zákl. přenesená",J302,0)</f>
        <v>0</v>
      </c>
      <c r="BH302" s="227">
        <f>IF(N302="sníž. přenesená",J302,0)</f>
        <v>0</v>
      </c>
      <c r="BI302" s="227">
        <f>IF(N302="nulová",J302,0)</f>
        <v>0</v>
      </c>
      <c r="BJ302" s="14" t="s">
        <v>80</v>
      </c>
      <c r="BK302" s="227">
        <f>ROUND(I302*H302,2)</f>
        <v>0</v>
      </c>
      <c r="BL302" s="14" t="s">
        <v>139</v>
      </c>
      <c r="BM302" s="226" t="s">
        <v>1069</v>
      </c>
    </row>
    <row r="303" s="2" customFormat="1" ht="16.5" customHeight="1">
      <c r="A303" s="35"/>
      <c r="B303" s="36"/>
      <c r="C303" s="214" t="s">
        <v>1070</v>
      </c>
      <c r="D303" s="214" t="s">
        <v>141</v>
      </c>
      <c r="E303" s="215" t="s">
        <v>1071</v>
      </c>
      <c r="F303" s="216" t="s">
        <v>858</v>
      </c>
      <c r="G303" s="217" t="s">
        <v>785</v>
      </c>
      <c r="H303" s="218">
        <v>1</v>
      </c>
      <c r="I303" s="219"/>
      <c r="J303" s="220">
        <f>ROUND(I303*H303,2)</f>
        <v>0</v>
      </c>
      <c r="K303" s="221"/>
      <c r="L303" s="41"/>
      <c r="M303" s="222" t="s">
        <v>1</v>
      </c>
      <c r="N303" s="223" t="s">
        <v>37</v>
      </c>
      <c r="O303" s="88"/>
      <c r="P303" s="224">
        <f>O303*H303</f>
        <v>0</v>
      </c>
      <c r="Q303" s="224">
        <v>0</v>
      </c>
      <c r="R303" s="224">
        <f>Q303*H303</f>
        <v>0</v>
      </c>
      <c r="S303" s="224">
        <v>0</v>
      </c>
      <c r="T303" s="225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26" t="s">
        <v>139</v>
      </c>
      <c r="AT303" s="226" t="s">
        <v>141</v>
      </c>
      <c r="AU303" s="226" t="s">
        <v>82</v>
      </c>
      <c r="AY303" s="14" t="s">
        <v>140</v>
      </c>
      <c r="BE303" s="227">
        <f>IF(N303="základní",J303,0)</f>
        <v>0</v>
      </c>
      <c r="BF303" s="227">
        <f>IF(N303="snížená",J303,0)</f>
        <v>0</v>
      </c>
      <c r="BG303" s="227">
        <f>IF(N303="zákl. přenesená",J303,0)</f>
        <v>0</v>
      </c>
      <c r="BH303" s="227">
        <f>IF(N303="sníž. přenesená",J303,0)</f>
        <v>0</v>
      </c>
      <c r="BI303" s="227">
        <f>IF(N303="nulová",J303,0)</f>
        <v>0</v>
      </c>
      <c r="BJ303" s="14" t="s">
        <v>80</v>
      </c>
      <c r="BK303" s="227">
        <f>ROUND(I303*H303,2)</f>
        <v>0</v>
      </c>
      <c r="BL303" s="14" t="s">
        <v>139</v>
      </c>
      <c r="BM303" s="226" t="s">
        <v>1072</v>
      </c>
    </row>
    <row r="304" s="2" customFormat="1" ht="21.75" customHeight="1">
      <c r="A304" s="35"/>
      <c r="B304" s="36"/>
      <c r="C304" s="235" t="s">
        <v>482</v>
      </c>
      <c r="D304" s="235" t="s">
        <v>201</v>
      </c>
      <c r="E304" s="236" t="s">
        <v>1073</v>
      </c>
      <c r="F304" s="237" t="s">
        <v>1074</v>
      </c>
      <c r="G304" s="238" t="s">
        <v>240</v>
      </c>
      <c r="H304" s="239">
        <v>1</v>
      </c>
      <c r="I304" s="240"/>
      <c r="J304" s="241">
        <f>ROUND(I304*H304,2)</f>
        <v>0</v>
      </c>
      <c r="K304" s="242"/>
      <c r="L304" s="243"/>
      <c r="M304" s="244" t="s">
        <v>1</v>
      </c>
      <c r="N304" s="245" t="s">
        <v>37</v>
      </c>
      <c r="O304" s="88"/>
      <c r="P304" s="224">
        <f>O304*H304</f>
        <v>0</v>
      </c>
      <c r="Q304" s="224">
        <v>0</v>
      </c>
      <c r="R304" s="224">
        <f>Q304*H304</f>
        <v>0</v>
      </c>
      <c r="S304" s="224">
        <v>0</v>
      </c>
      <c r="T304" s="225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26" t="s">
        <v>191</v>
      </c>
      <c r="AT304" s="226" t="s">
        <v>201</v>
      </c>
      <c r="AU304" s="226" t="s">
        <v>82</v>
      </c>
      <c r="AY304" s="14" t="s">
        <v>140</v>
      </c>
      <c r="BE304" s="227">
        <f>IF(N304="základní",J304,0)</f>
        <v>0</v>
      </c>
      <c r="BF304" s="227">
        <f>IF(N304="snížená",J304,0)</f>
        <v>0</v>
      </c>
      <c r="BG304" s="227">
        <f>IF(N304="zákl. přenesená",J304,0)</f>
        <v>0</v>
      </c>
      <c r="BH304" s="227">
        <f>IF(N304="sníž. přenesená",J304,0)</f>
        <v>0</v>
      </c>
      <c r="BI304" s="227">
        <f>IF(N304="nulová",J304,0)</f>
        <v>0</v>
      </c>
      <c r="BJ304" s="14" t="s">
        <v>80</v>
      </c>
      <c r="BK304" s="227">
        <f>ROUND(I304*H304,2)</f>
        <v>0</v>
      </c>
      <c r="BL304" s="14" t="s">
        <v>139</v>
      </c>
      <c r="BM304" s="226" t="s">
        <v>1075</v>
      </c>
    </row>
    <row r="305" s="2" customFormat="1" ht="16.5" customHeight="1">
      <c r="A305" s="35"/>
      <c r="B305" s="36"/>
      <c r="C305" s="214" t="s">
        <v>1076</v>
      </c>
      <c r="D305" s="214" t="s">
        <v>141</v>
      </c>
      <c r="E305" s="215" t="s">
        <v>984</v>
      </c>
      <c r="F305" s="216" t="s">
        <v>985</v>
      </c>
      <c r="G305" s="217" t="s">
        <v>240</v>
      </c>
      <c r="H305" s="218">
        <v>1</v>
      </c>
      <c r="I305" s="219"/>
      <c r="J305" s="220">
        <f>ROUND(I305*H305,2)</f>
        <v>0</v>
      </c>
      <c r="K305" s="221"/>
      <c r="L305" s="41"/>
      <c r="M305" s="222" t="s">
        <v>1</v>
      </c>
      <c r="N305" s="223" t="s">
        <v>37</v>
      </c>
      <c r="O305" s="88"/>
      <c r="P305" s="224">
        <f>O305*H305</f>
        <v>0</v>
      </c>
      <c r="Q305" s="224">
        <v>0</v>
      </c>
      <c r="R305" s="224">
        <f>Q305*H305</f>
        <v>0</v>
      </c>
      <c r="S305" s="224">
        <v>0</v>
      </c>
      <c r="T305" s="225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26" t="s">
        <v>139</v>
      </c>
      <c r="AT305" s="226" t="s">
        <v>141</v>
      </c>
      <c r="AU305" s="226" t="s">
        <v>82</v>
      </c>
      <c r="AY305" s="14" t="s">
        <v>140</v>
      </c>
      <c r="BE305" s="227">
        <f>IF(N305="základní",J305,0)</f>
        <v>0</v>
      </c>
      <c r="BF305" s="227">
        <f>IF(N305="snížená",J305,0)</f>
        <v>0</v>
      </c>
      <c r="BG305" s="227">
        <f>IF(N305="zákl. přenesená",J305,0)</f>
        <v>0</v>
      </c>
      <c r="BH305" s="227">
        <f>IF(N305="sníž. přenesená",J305,0)</f>
        <v>0</v>
      </c>
      <c r="BI305" s="227">
        <f>IF(N305="nulová",J305,0)</f>
        <v>0</v>
      </c>
      <c r="BJ305" s="14" t="s">
        <v>80</v>
      </c>
      <c r="BK305" s="227">
        <f>ROUND(I305*H305,2)</f>
        <v>0</v>
      </c>
      <c r="BL305" s="14" t="s">
        <v>139</v>
      </c>
      <c r="BM305" s="226" t="s">
        <v>1077</v>
      </c>
    </row>
    <row r="306" s="2" customFormat="1" ht="24.15" customHeight="1">
      <c r="A306" s="35"/>
      <c r="B306" s="36"/>
      <c r="C306" s="235" t="s">
        <v>486</v>
      </c>
      <c r="D306" s="235" t="s">
        <v>201</v>
      </c>
      <c r="E306" s="236" t="s">
        <v>1047</v>
      </c>
      <c r="F306" s="237" t="s">
        <v>1048</v>
      </c>
      <c r="G306" s="238" t="s">
        <v>208</v>
      </c>
      <c r="H306" s="239">
        <v>1</v>
      </c>
      <c r="I306" s="240"/>
      <c r="J306" s="241">
        <f>ROUND(I306*H306,2)</f>
        <v>0</v>
      </c>
      <c r="K306" s="242"/>
      <c r="L306" s="243"/>
      <c r="M306" s="244" t="s">
        <v>1</v>
      </c>
      <c r="N306" s="245" t="s">
        <v>37</v>
      </c>
      <c r="O306" s="88"/>
      <c r="P306" s="224">
        <f>O306*H306</f>
        <v>0</v>
      </c>
      <c r="Q306" s="224">
        <v>0</v>
      </c>
      <c r="R306" s="224">
        <f>Q306*H306</f>
        <v>0</v>
      </c>
      <c r="S306" s="224">
        <v>0</v>
      </c>
      <c r="T306" s="225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26" t="s">
        <v>191</v>
      </c>
      <c r="AT306" s="226" t="s">
        <v>201</v>
      </c>
      <c r="AU306" s="226" t="s">
        <v>82</v>
      </c>
      <c r="AY306" s="14" t="s">
        <v>140</v>
      </c>
      <c r="BE306" s="227">
        <f>IF(N306="základní",J306,0)</f>
        <v>0</v>
      </c>
      <c r="BF306" s="227">
        <f>IF(N306="snížená",J306,0)</f>
        <v>0</v>
      </c>
      <c r="BG306" s="227">
        <f>IF(N306="zákl. přenesená",J306,0)</f>
        <v>0</v>
      </c>
      <c r="BH306" s="227">
        <f>IF(N306="sníž. přenesená",J306,0)</f>
        <v>0</v>
      </c>
      <c r="BI306" s="227">
        <f>IF(N306="nulová",J306,0)</f>
        <v>0</v>
      </c>
      <c r="BJ306" s="14" t="s">
        <v>80</v>
      </c>
      <c r="BK306" s="227">
        <f>ROUND(I306*H306,2)</f>
        <v>0</v>
      </c>
      <c r="BL306" s="14" t="s">
        <v>139</v>
      </c>
      <c r="BM306" s="226" t="s">
        <v>1078</v>
      </c>
    </row>
    <row r="307" s="2" customFormat="1" ht="16.5" customHeight="1">
      <c r="A307" s="35"/>
      <c r="B307" s="36"/>
      <c r="C307" s="214" t="s">
        <v>1079</v>
      </c>
      <c r="D307" s="214" t="s">
        <v>141</v>
      </c>
      <c r="E307" s="215" t="s">
        <v>916</v>
      </c>
      <c r="F307" s="216" t="s">
        <v>917</v>
      </c>
      <c r="G307" s="217" t="s">
        <v>208</v>
      </c>
      <c r="H307" s="218">
        <v>1</v>
      </c>
      <c r="I307" s="219"/>
      <c r="J307" s="220">
        <f>ROUND(I307*H307,2)</f>
        <v>0</v>
      </c>
      <c r="K307" s="221"/>
      <c r="L307" s="41"/>
      <c r="M307" s="222" t="s">
        <v>1</v>
      </c>
      <c r="N307" s="223" t="s">
        <v>37</v>
      </c>
      <c r="O307" s="88"/>
      <c r="P307" s="224">
        <f>O307*H307</f>
        <v>0</v>
      </c>
      <c r="Q307" s="224">
        <v>0</v>
      </c>
      <c r="R307" s="224">
        <f>Q307*H307</f>
        <v>0</v>
      </c>
      <c r="S307" s="224">
        <v>0</v>
      </c>
      <c r="T307" s="225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26" t="s">
        <v>139</v>
      </c>
      <c r="AT307" s="226" t="s">
        <v>141</v>
      </c>
      <c r="AU307" s="226" t="s">
        <v>82</v>
      </c>
      <c r="AY307" s="14" t="s">
        <v>140</v>
      </c>
      <c r="BE307" s="227">
        <f>IF(N307="základní",J307,0)</f>
        <v>0</v>
      </c>
      <c r="BF307" s="227">
        <f>IF(N307="snížená",J307,0)</f>
        <v>0</v>
      </c>
      <c r="BG307" s="227">
        <f>IF(N307="zákl. přenesená",J307,0)</f>
        <v>0</v>
      </c>
      <c r="BH307" s="227">
        <f>IF(N307="sníž. přenesená",J307,0)</f>
        <v>0</v>
      </c>
      <c r="BI307" s="227">
        <f>IF(N307="nulová",J307,0)</f>
        <v>0</v>
      </c>
      <c r="BJ307" s="14" t="s">
        <v>80</v>
      </c>
      <c r="BK307" s="227">
        <f>ROUND(I307*H307,2)</f>
        <v>0</v>
      </c>
      <c r="BL307" s="14" t="s">
        <v>139</v>
      </c>
      <c r="BM307" s="226" t="s">
        <v>1080</v>
      </c>
    </row>
    <row r="308" s="2" customFormat="1" ht="21.75" customHeight="1">
      <c r="A308" s="35"/>
      <c r="B308" s="36"/>
      <c r="C308" s="235" t="s">
        <v>489</v>
      </c>
      <c r="D308" s="235" t="s">
        <v>201</v>
      </c>
      <c r="E308" s="236" t="s">
        <v>918</v>
      </c>
      <c r="F308" s="237" t="s">
        <v>919</v>
      </c>
      <c r="G308" s="238" t="s">
        <v>208</v>
      </c>
      <c r="H308" s="239">
        <v>2</v>
      </c>
      <c r="I308" s="240"/>
      <c r="J308" s="241">
        <f>ROUND(I308*H308,2)</f>
        <v>0</v>
      </c>
      <c r="K308" s="242"/>
      <c r="L308" s="243"/>
      <c r="M308" s="244" t="s">
        <v>1</v>
      </c>
      <c r="N308" s="245" t="s">
        <v>37</v>
      </c>
      <c r="O308" s="88"/>
      <c r="P308" s="224">
        <f>O308*H308</f>
        <v>0</v>
      </c>
      <c r="Q308" s="224">
        <v>0</v>
      </c>
      <c r="R308" s="224">
        <f>Q308*H308</f>
        <v>0</v>
      </c>
      <c r="S308" s="224">
        <v>0</v>
      </c>
      <c r="T308" s="225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26" t="s">
        <v>191</v>
      </c>
      <c r="AT308" s="226" t="s">
        <v>201</v>
      </c>
      <c r="AU308" s="226" t="s">
        <v>82</v>
      </c>
      <c r="AY308" s="14" t="s">
        <v>140</v>
      </c>
      <c r="BE308" s="227">
        <f>IF(N308="základní",J308,0)</f>
        <v>0</v>
      </c>
      <c r="BF308" s="227">
        <f>IF(N308="snížená",J308,0)</f>
        <v>0</v>
      </c>
      <c r="BG308" s="227">
        <f>IF(N308="zákl. přenesená",J308,0)</f>
        <v>0</v>
      </c>
      <c r="BH308" s="227">
        <f>IF(N308="sníž. přenesená",J308,0)</f>
        <v>0</v>
      </c>
      <c r="BI308" s="227">
        <f>IF(N308="nulová",J308,0)</f>
        <v>0</v>
      </c>
      <c r="BJ308" s="14" t="s">
        <v>80</v>
      </c>
      <c r="BK308" s="227">
        <f>ROUND(I308*H308,2)</f>
        <v>0</v>
      </c>
      <c r="BL308" s="14" t="s">
        <v>139</v>
      </c>
      <c r="BM308" s="226" t="s">
        <v>1081</v>
      </c>
    </row>
    <row r="309" s="2" customFormat="1" ht="16.5" customHeight="1">
      <c r="A309" s="35"/>
      <c r="B309" s="36"/>
      <c r="C309" s="214" t="s">
        <v>1082</v>
      </c>
      <c r="D309" s="214" t="s">
        <v>141</v>
      </c>
      <c r="E309" s="215" t="s">
        <v>920</v>
      </c>
      <c r="F309" s="216" t="s">
        <v>921</v>
      </c>
      <c r="G309" s="217" t="s">
        <v>208</v>
      </c>
      <c r="H309" s="218">
        <v>2</v>
      </c>
      <c r="I309" s="219"/>
      <c r="J309" s="220">
        <f>ROUND(I309*H309,2)</f>
        <v>0</v>
      </c>
      <c r="K309" s="221"/>
      <c r="L309" s="41"/>
      <c r="M309" s="222" t="s">
        <v>1</v>
      </c>
      <c r="N309" s="223" t="s">
        <v>37</v>
      </c>
      <c r="O309" s="88"/>
      <c r="P309" s="224">
        <f>O309*H309</f>
        <v>0</v>
      </c>
      <c r="Q309" s="224">
        <v>0</v>
      </c>
      <c r="R309" s="224">
        <f>Q309*H309</f>
        <v>0</v>
      </c>
      <c r="S309" s="224">
        <v>0</v>
      </c>
      <c r="T309" s="225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26" t="s">
        <v>139</v>
      </c>
      <c r="AT309" s="226" t="s">
        <v>141</v>
      </c>
      <c r="AU309" s="226" t="s">
        <v>82</v>
      </c>
      <c r="AY309" s="14" t="s">
        <v>140</v>
      </c>
      <c r="BE309" s="227">
        <f>IF(N309="základní",J309,0)</f>
        <v>0</v>
      </c>
      <c r="BF309" s="227">
        <f>IF(N309="snížená",J309,0)</f>
        <v>0</v>
      </c>
      <c r="BG309" s="227">
        <f>IF(N309="zákl. přenesená",J309,0)</f>
        <v>0</v>
      </c>
      <c r="BH309" s="227">
        <f>IF(N309="sníž. přenesená",J309,0)</f>
        <v>0</v>
      </c>
      <c r="BI309" s="227">
        <f>IF(N309="nulová",J309,0)</f>
        <v>0</v>
      </c>
      <c r="BJ309" s="14" t="s">
        <v>80</v>
      </c>
      <c r="BK309" s="227">
        <f>ROUND(I309*H309,2)</f>
        <v>0</v>
      </c>
      <c r="BL309" s="14" t="s">
        <v>139</v>
      </c>
      <c r="BM309" s="226" t="s">
        <v>1083</v>
      </c>
    </row>
    <row r="310" s="12" customFormat="1" ht="22.8" customHeight="1">
      <c r="A310" s="12"/>
      <c r="B310" s="200"/>
      <c r="C310" s="201"/>
      <c r="D310" s="202" t="s">
        <v>71</v>
      </c>
      <c r="E310" s="228" t="s">
        <v>1084</v>
      </c>
      <c r="F310" s="228" t="s">
        <v>1085</v>
      </c>
      <c r="G310" s="201"/>
      <c r="H310" s="201"/>
      <c r="I310" s="204"/>
      <c r="J310" s="229">
        <f>BK310</f>
        <v>0</v>
      </c>
      <c r="K310" s="201"/>
      <c r="L310" s="206"/>
      <c r="M310" s="207"/>
      <c r="N310" s="208"/>
      <c r="O310" s="208"/>
      <c r="P310" s="209">
        <f>SUM(P311:P319)</f>
        <v>0</v>
      </c>
      <c r="Q310" s="208"/>
      <c r="R310" s="209">
        <f>SUM(R311:R319)</f>
        <v>0</v>
      </c>
      <c r="S310" s="208"/>
      <c r="T310" s="210">
        <f>SUM(T311:T319)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11" t="s">
        <v>80</v>
      </c>
      <c r="AT310" s="212" t="s">
        <v>71</v>
      </c>
      <c r="AU310" s="212" t="s">
        <v>80</v>
      </c>
      <c r="AY310" s="211" t="s">
        <v>140</v>
      </c>
      <c r="BK310" s="213">
        <f>SUM(BK311:BK319)</f>
        <v>0</v>
      </c>
    </row>
    <row r="311" s="2" customFormat="1" ht="24.15" customHeight="1">
      <c r="A311" s="35"/>
      <c r="B311" s="36"/>
      <c r="C311" s="214" t="s">
        <v>493</v>
      </c>
      <c r="D311" s="214" t="s">
        <v>141</v>
      </c>
      <c r="E311" s="215" t="s">
        <v>1086</v>
      </c>
      <c r="F311" s="216" t="s">
        <v>1087</v>
      </c>
      <c r="G311" s="217" t="s">
        <v>785</v>
      </c>
      <c r="H311" s="218">
        <v>2</v>
      </c>
      <c r="I311" s="219"/>
      <c r="J311" s="220">
        <f>ROUND(I311*H311,2)</f>
        <v>0</v>
      </c>
      <c r="K311" s="221"/>
      <c r="L311" s="41"/>
      <c r="M311" s="222" t="s">
        <v>1</v>
      </c>
      <c r="N311" s="223" t="s">
        <v>37</v>
      </c>
      <c r="O311" s="88"/>
      <c r="P311" s="224">
        <f>O311*H311</f>
        <v>0</v>
      </c>
      <c r="Q311" s="224">
        <v>0</v>
      </c>
      <c r="R311" s="224">
        <f>Q311*H311</f>
        <v>0</v>
      </c>
      <c r="S311" s="224">
        <v>0</v>
      </c>
      <c r="T311" s="225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26" t="s">
        <v>139</v>
      </c>
      <c r="AT311" s="226" t="s">
        <v>141</v>
      </c>
      <c r="AU311" s="226" t="s">
        <v>82</v>
      </c>
      <c r="AY311" s="14" t="s">
        <v>140</v>
      </c>
      <c r="BE311" s="227">
        <f>IF(N311="základní",J311,0)</f>
        <v>0</v>
      </c>
      <c r="BF311" s="227">
        <f>IF(N311="snížená",J311,0)</f>
        <v>0</v>
      </c>
      <c r="BG311" s="227">
        <f>IF(N311="zákl. přenesená",J311,0)</f>
        <v>0</v>
      </c>
      <c r="BH311" s="227">
        <f>IF(N311="sníž. přenesená",J311,0)</f>
        <v>0</v>
      </c>
      <c r="BI311" s="227">
        <f>IF(N311="nulová",J311,0)</f>
        <v>0</v>
      </c>
      <c r="BJ311" s="14" t="s">
        <v>80</v>
      </c>
      <c r="BK311" s="227">
        <f>ROUND(I311*H311,2)</f>
        <v>0</v>
      </c>
      <c r="BL311" s="14" t="s">
        <v>139</v>
      </c>
      <c r="BM311" s="226" t="s">
        <v>1088</v>
      </c>
    </row>
    <row r="312" s="2" customFormat="1" ht="16.5" customHeight="1">
      <c r="A312" s="35"/>
      <c r="B312" s="36"/>
      <c r="C312" s="214" t="s">
        <v>1089</v>
      </c>
      <c r="D312" s="214" t="s">
        <v>141</v>
      </c>
      <c r="E312" s="215" t="s">
        <v>1090</v>
      </c>
      <c r="F312" s="216" t="s">
        <v>1091</v>
      </c>
      <c r="G312" s="217" t="s">
        <v>785</v>
      </c>
      <c r="H312" s="218">
        <v>2</v>
      </c>
      <c r="I312" s="219"/>
      <c r="J312" s="220">
        <f>ROUND(I312*H312,2)</f>
        <v>0</v>
      </c>
      <c r="K312" s="221"/>
      <c r="L312" s="41"/>
      <c r="M312" s="222" t="s">
        <v>1</v>
      </c>
      <c r="N312" s="223" t="s">
        <v>37</v>
      </c>
      <c r="O312" s="88"/>
      <c r="P312" s="224">
        <f>O312*H312</f>
        <v>0</v>
      </c>
      <c r="Q312" s="224">
        <v>0</v>
      </c>
      <c r="R312" s="224">
        <f>Q312*H312</f>
        <v>0</v>
      </c>
      <c r="S312" s="224">
        <v>0</v>
      </c>
      <c r="T312" s="225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26" t="s">
        <v>139</v>
      </c>
      <c r="AT312" s="226" t="s">
        <v>141</v>
      </c>
      <c r="AU312" s="226" t="s">
        <v>82</v>
      </c>
      <c r="AY312" s="14" t="s">
        <v>140</v>
      </c>
      <c r="BE312" s="227">
        <f>IF(N312="základní",J312,0)</f>
        <v>0</v>
      </c>
      <c r="BF312" s="227">
        <f>IF(N312="snížená",J312,0)</f>
        <v>0</v>
      </c>
      <c r="BG312" s="227">
        <f>IF(N312="zákl. přenesená",J312,0)</f>
        <v>0</v>
      </c>
      <c r="BH312" s="227">
        <f>IF(N312="sníž. přenesená",J312,0)</f>
        <v>0</v>
      </c>
      <c r="BI312" s="227">
        <f>IF(N312="nulová",J312,0)</f>
        <v>0</v>
      </c>
      <c r="BJ312" s="14" t="s">
        <v>80</v>
      </c>
      <c r="BK312" s="227">
        <f>ROUND(I312*H312,2)</f>
        <v>0</v>
      </c>
      <c r="BL312" s="14" t="s">
        <v>139</v>
      </c>
      <c r="BM312" s="226" t="s">
        <v>1092</v>
      </c>
    </row>
    <row r="313" s="2" customFormat="1" ht="16.5" customHeight="1">
      <c r="A313" s="35"/>
      <c r="B313" s="36"/>
      <c r="C313" s="214" t="s">
        <v>496</v>
      </c>
      <c r="D313" s="214" t="s">
        <v>141</v>
      </c>
      <c r="E313" s="215" t="s">
        <v>1093</v>
      </c>
      <c r="F313" s="216" t="s">
        <v>1094</v>
      </c>
      <c r="G313" s="217" t="s">
        <v>785</v>
      </c>
      <c r="H313" s="218">
        <v>36</v>
      </c>
      <c r="I313" s="219"/>
      <c r="J313" s="220">
        <f>ROUND(I313*H313,2)</f>
        <v>0</v>
      </c>
      <c r="K313" s="221"/>
      <c r="L313" s="41"/>
      <c r="M313" s="222" t="s">
        <v>1</v>
      </c>
      <c r="N313" s="223" t="s">
        <v>37</v>
      </c>
      <c r="O313" s="88"/>
      <c r="P313" s="224">
        <f>O313*H313</f>
        <v>0</v>
      </c>
      <c r="Q313" s="224">
        <v>0</v>
      </c>
      <c r="R313" s="224">
        <f>Q313*H313</f>
        <v>0</v>
      </c>
      <c r="S313" s="224">
        <v>0</v>
      </c>
      <c r="T313" s="225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26" t="s">
        <v>139</v>
      </c>
      <c r="AT313" s="226" t="s">
        <v>141</v>
      </c>
      <c r="AU313" s="226" t="s">
        <v>82</v>
      </c>
      <c r="AY313" s="14" t="s">
        <v>140</v>
      </c>
      <c r="BE313" s="227">
        <f>IF(N313="základní",J313,0)</f>
        <v>0</v>
      </c>
      <c r="BF313" s="227">
        <f>IF(N313="snížená",J313,0)</f>
        <v>0</v>
      </c>
      <c r="BG313" s="227">
        <f>IF(N313="zákl. přenesená",J313,0)</f>
        <v>0</v>
      </c>
      <c r="BH313" s="227">
        <f>IF(N313="sníž. přenesená",J313,0)</f>
        <v>0</v>
      </c>
      <c r="BI313" s="227">
        <f>IF(N313="nulová",J313,0)</f>
        <v>0</v>
      </c>
      <c r="BJ313" s="14" t="s">
        <v>80</v>
      </c>
      <c r="BK313" s="227">
        <f>ROUND(I313*H313,2)</f>
        <v>0</v>
      </c>
      <c r="BL313" s="14" t="s">
        <v>139</v>
      </c>
      <c r="BM313" s="226" t="s">
        <v>1095</v>
      </c>
    </row>
    <row r="314" s="2" customFormat="1" ht="16.5" customHeight="1">
      <c r="A314" s="35"/>
      <c r="B314" s="36"/>
      <c r="C314" s="214" t="s">
        <v>1096</v>
      </c>
      <c r="D314" s="214" t="s">
        <v>141</v>
      </c>
      <c r="E314" s="215" t="s">
        <v>1097</v>
      </c>
      <c r="F314" s="216" t="s">
        <v>1098</v>
      </c>
      <c r="G314" s="217" t="s">
        <v>208</v>
      </c>
      <c r="H314" s="218">
        <v>400</v>
      </c>
      <c r="I314" s="219"/>
      <c r="J314" s="220">
        <f>ROUND(I314*H314,2)</f>
        <v>0</v>
      </c>
      <c r="K314" s="221"/>
      <c r="L314" s="41"/>
      <c r="M314" s="222" t="s">
        <v>1</v>
      </c>
      <c r="N314" s="223" t="s">
        <v>37</v>
      </c>
      <c r="O314" s="88"/>
      <c r="P314" s="224">
        <f>O314*H314</f>
        <v>0</v>
      </c>
      <c r="Q314" s="224">
        <v>0</v>
      </c>
      <c r="R314" s="224">
        <f>Q314*H314</f>
        <v>0</v>
      </c>
      <c r="S314" s="224">
        <v>0</v>
      </c>
      <c r="T314" s="225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26" t="s">
        <v>139</v>
      </c>
      <c r="AT314" s="226" t="s">
        <v>141</v>
      </c>
      <c r="AU314" s="226" t="s">
        <v>82</v>
      </c>
      <c r="AY314" s="14" t="s">
        <v>140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14" t="s">
        <v>80</v>
      </c>
      <c r="BK314" s="227">
        <f>ROUND(I314*H314,2)</f>
        <v>0</v>
      </c>
      <c r="BL314" s="14" t="s">
        <v>139</v>
      </c>
      <c r="BM314" s="226" t="s">
        <v>1099</v>
      </c>
    </row>
    <row r="315" s="2" customFormat="1" ht="16.5" customHeight="1">
      <c r="A315" s="35"/>
      <c r="B315" s="36"/>
      <c r="C315" s="214" t="s">
        <v>500</v>
      </c>
      <c r="D315" s="214" t="s">
        <v>141</v>
      </c>
      <c r="E315" s="215" t="s">
        <v>1100</v>
      </c>
      <c r="F315" s="216" t="s">
        <v>1101</v>
      </c>
      <c r="G315" s="217" t="s">
        <v>785</v>
      </c>
      <c r="H315" s="218">
        <v>1</v>
      </c>
      <c r="I315" s="219"/>
      <c r="J315" s="220">
        <f>ROUND(I315*H315,2)</f>
        <v>0</v>
      </c>
      <c r="K315" s="221"/>
      <c r="L315" s="41"/>
      <c r="M315" s="222" t="s">
        <v>1</v>
      </c>
      <c r="N315" s="223" t="s">
        <v>37</v>
      </c>
      <c r="O315" s="88"/>
      <c r="P315" s="224">
        <f>O315*H315</f>
        <v>0</v>
      </c>
      <c r="Q315" s="224">
        <v>0</v>
      </c>
      <c r="R315" s="224">
        <f>Q315*H315</f>
        <v>0</v>
      </c>
      <c r="S315" s="224">
        <v>0</v>
      </c>
      <c r="T315" s="225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26" t="s">
        <v>139</v>
      </c>
      <c r="AT315" s="226" t="s">
        <v>141</v>
      </c>
      <c r="AU315" s="226" t="s">
        <v>82</v>
      </c>
      <c r="AY315" s="14" t="s">
        <v>140</v>
      </c>
      <c r="BE315" s="227">
        <f>IF(N315="základní",J315,0)</f>
        <v>0</v>
      </c>
      <c r="BF315" s="227">
        <f>IF(N315="snížená",J315,0)</f>
        <v>0</v>
      </c>
      <c r="BG315" s="227">
        <f>IF(N315="zákl. přenesená",J315,0)</f>
        <v>0</v>
      </c>
      <c r="BH315" s="227">
        <f>IF(N315="sníž. přenesená",J315,0)</f>
        <v>0</v>
      </c>
      <c r="BI315" s="227">
        <f>IF(N315="nulová",J315,0)</f>
        <v>0</v>
      </c>
      <c r="BJ315" s="14" t="s">
        <v>80</v>
      </c>
      <c r="BK315" s="227">
        <f>ROUND(I315*H315,2)</f>
        <v>0</v>
      </c>
      <c r="BL315" s="14" t="s">
        <v>139</v>
      </c>
      <c r="BM315" s="226" t="s">
        <v>1102</v>
      </c>
    </row>
    <row r="316" s="2" customFormat="1" ht="16.5" customHeight="1">
      <c r="A316" s="35"/>
      <c r="B316" s="36"/>
      <c r="C316" s="214" t="s">
        <v>1103</v>
      </c>
      <c r="D316" s="214" t="s">
        <v>141</v>
      </c>
      <c r="E316" s="215" t="s">
        <v>1093</v>
      </c>
      <c r="F316" s="216" t="s">
        <v>1094</v>
      </c>
      <c r="G316" s="217" t="s">
        <v>785</v>
      </c>
      <c r="H316" s="218">
        <v>5</v>
      </c>
      <c r="I316" s="219"/>
      <c r="J316" s="220">
        <f>ROUND(I316*H316,2)</f>
        <v>0</v>
      </c>
      <c r="K316" s="221"/>
      <c r="L316" s="41"/>
      <c r="M316" s="222" t="s">
        <v>1</v>
      </c>
      <c r="N316" s="223" t="s">
        <v>37</v>
      </c>
      <c r="O316" s="88"/>
      <c r="P316" s="224">
        <f>O316*H316</f>
        <v>0</v>
      </c>
      <c r="Q316" s="224">
        <v>0</v>
      </c>
      <c r="R316" s="224">
        <f>Q316*H316</f>
        <v>0</v>
      </c>
      <c r="S316" s="224">
        <v>0</v>
      </c>
      <c r="T316" s="225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26" t="s">
        <v>139</v>
      </c>
      <c r="AT316" s="226" t="s">
        <v>141</v>
      </c>
      <c r="AU316" s="226" t="s">
        <v>82</v>
      </c>
      <c r="AY316" s="14" t="s">
        <v>140</v>
      </c>
      <c r="BE316" s="227">
        <f>IF(N316="základní",J316,0)</f>
        <v>0</v>
      </c>
      <c r="BF316" s="227">
        <f>IF(N316="snížená",J316,0)</f>
        <v>0</v>
      </c>
      <c r="BG316" s="227">
        <f>IF(N316="zákl. přenesená",J316,0)</f>
        <v>0</v>
      </c>
      <c r="BH316" s="227">
        <f>IF(N316="sníž. přenesená",J316,0)</f>
        <v>0</v>
      </c>
      <c r="BI316" s="227">
        <f>IF(N316="nulová",J316,0)</f>
        <v>0</v>
      </c>
      <c r="BJ316" s="14" t="s">
        <v>80</v>
      </c>
      <c r="BK316" s="227">
        <f>ROUND(I316*H316,2)</f>
        <v>0</v>
      </c>
      <c r="BL316" s="14" t="s">
        <v>139</v>
      </c>
      <c r="BM316" s="226" t="s">
        <v>1104</v>
      </c>
    </row>
    <row r="317" s="2" customFormat="1" ht="16.5" customHeight="1">
      <c r="A317" s="35"/>
      <c r="B317" s="36"/>
      <c r="C317" s="214" t="s">
        <v>501</v>
      </c>
      <c r="D317" s="214" t="s">
        <v>141</v>
      </c>
      <c r="E317" s="215" t="s">
        <v>1105</v>
      </c>
      <c r="F317" s="216" t="s">
        <v>1106</v>
      </c>
      <c r="G317" s="217" t="s">
        <v>240</v>
      </c>
      <c r="H317" s="218">
        <v>10</v>
      </c>
      <c r="I317" s="219"/>
      <c r="J317" s="220">
        <f>ROUND(I317*H317,2)</f>
        <v>0</v>
      </c>
      <c r="K317" s="221"/>
      <c r="L317" s="41"/>
      <c r="M317" s="222" t="s">
        <v>1</v>
      </c>
      <c r="N317" s="223" t="s">
        <v>37</v>
      </c>
      <c r="O317" s="88"/>
      <c r="P317" s="224">
        <f>O317*H317</f>
        <v>0</v>
      </c>
      <c r="Q317" s="224">
        <v>0</v>
      </c>
      <c r="R317" s="224">
        <f>Q317*H317</f>
        <v>0</v>
      </c>
      <c r="S317" s="224">
        <v>0</v>
      </c>
      <c r="T317" s="225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26" t="s">
        <v>139</v>
      </c>
      <c r="AT317" s="226" t="s">
        <v>141</v>
      </c>
      <c r="AU317" s="226" t="s">
        <v>82</v>
      </c>
      <c r="AY317" s="14" t="s">
        <v>140</v>
      </c>
      <c r="BE317" s="227">
        <f>IF(N317="základní",J317,0)</f>
        <v>0</v>
      </c>
      <c r="BF317" s="227">
        <f>IF(N317="snížená",J317,0)</f>
        <v>0</v>
      </c>
      <c r="BG317" s="227">
        <f>IF(N317="zákl. přenesená",J317,0)</f>
        <v>0</v>
      </c>
      <c r="BH317" s="227">
        <f>IF(N317="sníž. přenesená",J317,0)</f>
        <v>0</v>
      </c>
      <c r="BI317" s="227">
        <f>IF(N317="nulová",J317,0)</f>
        <v>0</v>
      </c>
      <c r="BJ317" s="14" t="s">
        <v>80</v>
      </c>
      <c r="BK317" s="227">
        <f>ROUND(I317*H317,2)</f>
        <v>0</v>
      </c>
      <c r="BL317" s="14" t="s">
        <v>139</v>
      </c>
      <c r="BM317" s="226" t="s">
        <v>1107</v>
      </c>
    </row>
    <row r="318" s="2" customFormat="1" ht="16.5" customHeight="1">
      <c r="A318" s="35"/>
      <c r="B318" s="36"/>
      <c r="C318" s="214" t="s">
        <v>1108</v>
      </c>
      <c r="D318" s="214" t="s">
        <v>141</v>
      </c>
      <c r="E318" s="215" t="s">
        <v>1097</v>
      </c>
      <c r="F318" s="216" t="s">
        <v>1098</v>
      </c>
      <c r="G318" s="217" t="s">
        <v>208</v>
      </c>
      <c r="H318" s="218">
        <v>40</v>
      </c>
      <c r="I318" s="219"/>
      <c r="J318" s="220">
        <f>ROUND(I318*H318,2)</f>
        <v>0</v>
      </c>
      <c r="K318" s="221"/>
      <c r="L318" s="41"/>
      <c r="M318" s="222" t="s">
        <v>1</v>
      </c>
      <c r="N318" s="223" t="s">
        <v>37</v>
      </c>
      <c r="O318" s="88"/>
      <c r="P318" s="224">
        <f>O318*H318</f>
        <v>0</v>
      </c>
      <c r="Q318" s="224">
        <v>0</v>
      </c>
      <c r="R318" s="224">
        <f>Q318*H318</f>
        <v>0</v>
      </c>
      <c r="S318" s="224">
        <v>0</v>
      </c>
      <c r="T318" s="225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26" t="s">
        <v>139</v>
      </c>
      <c r="AT318" s="226" t="s">
        <v>141</v>
      </c>
      <c r="AU318" s="226" t="s">
        <v>82</v>
      </c>
      <c r="AY318" s="14" t="s">
        <v>140</v>
      </c>
      <c r="BE318" s="227">
        <f>IF(N318="základní",J318,0)</f>
        <v>0</v>
      </c>
      <c r="BF318" s="227">
        <f>IF(N318="snížená",J318,0)</f>
        <v>0</v>
      </c>
      <c r="BG318" s="227">
        <f>IF(N318="zákl. přenesená",J318,0)</f>
        <v>0</v>
      </c>
      <c r="BH318" s="227">
        <f>IF(N318="sníž. přenesená",J318,0)</f>
        <v>0</v>
      </c>
      <c r="BI318" s="227">
        <f>IF(N318="nulová",J318,0)</f>
        <v>0</v>
      </c>
      <c r="BJ318" s="14" t="s">
        <v>80</v>
      </c>
      <c r="BK318" s="227">
        <f>ROUND(I318*H318,2)</f>
        <v>0</v>
      </c>
      <c r="BL318" s="14" t="s">
        <v>139</v>
      </c>
      <c r="BM318" s="226" t="s">
        <v>1109</v>
      </c>
    </row>
    <row r="319" s="2" customFormat="1" ht="21.75" customHeight="1">
      <c r="A319" s="35"/>
      <c r="B319" s="36"/>
      <c r="C319" s="214" t="s">
        <v>506</v>
      </c>
      <c r="D319" s="214" t="s">
        <v>141</v>
      </c>
      <c r="E319" s="215" t="s">
        <v>1110</v>
      </c>
      <c r="F319" s="216" t="s">
        <v>1111</v>
      </c>
      <c r="G319" s="217" t="s">
        <v>1112</v>
      </c>
      <c r="H319" s="218">
        <v>1</v>
      </c>
      <c r="I319" s="219"/>
      <c r="J319" s="220">
        <f>ROUND(I319*H319,2)</f>
        <v>0</v>
      </c>
      <c r="K319" s="221"/>
      <c r="L319" s="41"/>
      <c r="M319" s="222" t="s">
        <v>1</v>
      </c>
      <c r="N319" s="223" t="s">
        <v>37</v>
      </c>
      <c r="O319" s="88"/>
      <c r="P319" s="224">
        <f>O319*H319</f>
        <v>0</v>
      </c>
      <c r="Q319" s="224">
        <v>0</v>
      </c>
      <c r="R319" s="224">
        <f>Q319*H319</f>
        <v>0</v>
      </c>
      <c r="S319" s="224">
        <v>0</v>
      </c>
      <c r="T319" s="225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26" t="s">
        <v>139</v>
      </c>
      <c r="AT319" s="226" t="s">
        <v>141</v>
      </c>
      <c r="AU319" s="226" t="s">
        <v>82</v>
      </c>
      <c r="AY319" s="14" t="s">
        <v>140</v>
      </c>
      <c r="BE319" s="227">
        <f>IF(N319="základní",J319,0)</f>
        <v>0</v>
      </c>
      <c r="BF319" s="227">
        <f>IF(N319="snížená",J319,0)</f>
        <v>0</v>
      </c>
      <c r="BG319" s="227">
        <f>IF(N319="zákl. přenesená",J319,0)</f>
        <v>0</v>
      </c>
      <c r="BH319" s="227">
        <f>IF(N319="sníž. přenesená",J319,0)</f>
        <v>0</v>
      </c>
      <c r="BI319" s="227">
        <f>IF(N319="nulová",J319,0)</f>
        <v>0</v>
      </c>
      <c r="BJ319" s="14" t="s">
        <v>80</v>
      </c>
      <c r="BK319" s="227">
        <f>ROUND(I319*H319,2)</f>
        <v>0</v>
      </c>
      <c r="BL319" s="14" t="s">
        <v>139</v>
      </c>
      <c r="BM319" s="226" t="s">
        <v>1113</v>
      </c>
    </row>
    <row r="320" s="12" customFormat="1" ht="22.8" customHeight="1">
      <c r="A320" s="12"/>
      <c r="B320" s="200"/>
      <c r="C320" s="201"/>
      <c r="D320" s="202" t="s">
        <v>71</v>
      </c>
      <c r="E320" s="228" t="s">
        <v>1114</v>
      </c>
      <c r="F320" s="228" t="s">
        <v>138</v>
      </c>
      <c r="G320" s="201"/>
      <c r="H320" s="201"/>
      <c r="I320" s="204"/>
      <c r="J320" s="229">
        <f>BK320</f>
        <v>0</v>
      </c>
      <c r="K320" s="201"/>
      <c r="L320" s="206"/>
      <c r="M320" s="207"/>
      <c r="N320" s="208"/>
      <c r="O320" s="208"/>
      <c r="P320" s="209">
        <f>SUM(P321:P330)</f>
        <v>0</v>
      </c>
      <c r="Q320" s="208"/>
      <c r="R320" s="209">
        <f>SUM(R321:R330)</f>
        <v>0</v>
      </c>
      <c r="S320" s="208"/>
      <c r="T320" s="210">
        <f>SUM(T321:T330)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11" t="s">
        <v>80</v>
      </c>
      <c r="AT320" s="212" t="s">
        <v>71</v>
      </c>
      <c r="AU320" s="212" t="s">
        <v>80</v>
      </c>
      <c r="AY320" s="211" t="s">
        <v>140</v>
      </c>
      <c r="BK320" s="213">
        <f>SUM(BK321:BK330)</f>
        <v>0</v>
      </c>
    </row>
    <row r="321" s="2" customFormat="1" ht="16.5" customHeight="1">
      <c r="A321" s="35"/>
      <c r="B321" s="36"/>
      <c r="C321" s="214" t="s">
        <v>1115</v>
      </c>
      <c r="D321" s="214" t="s">
        <v>141</v>
      </c>
      <c r="E321" s="215" t="s">
        <v>1116</v>
      </c>
      <c r="F321" s="216" t="s">
        <v>1117</v>
      </c>
      <c r="G321" s="217" t="s">
        <v>656</v>
      </c>
      <c r="H321" s="218">
        <v>930</v>
      </c>
      <c r="I321" s="219"/>
      <c r="J321" s="220">
        <f>ROUND(I321*H321,2)</f>
        <v>0</v>
      </c>
      <c r="K321" s="221"/>
      <c r="L321" s="41"/>
      <c r="M321" s="222" t="s">
        <v>1</v>
      </c>
      <c r="N321" s="223" t="s">
        <v>37</v>
      </c>
      <c r="O321" s="88"/>
      <c r="P321" s="224">
        <f>O321*H321</f>
        <v>0</v>
      </c>
      <c r="Q321" s="224">
        <v>0</v>
      </c>
      <c r="R321" s="224">
        <f>Q321*H321</f>
        <v>0</v>
      </c>
      <c r="S321" s="224">
        <v>0</v>
      </c>
      <c r="T321" s="225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26" t="s">
        <v>139</v>
      </c>
      <c r="AT321" s="226" t="s">
        <v>141</v>
      </c>
      <c r="AU321" s="226" t="s">
        <v>82</v>
      </c>
      <c r="AY321" s="14" t="s">
        <v>140</v>
      </c>
      <c r="BE321" s="227">
        <f>IF(N321="základní",J321,0)</f>
        <v>0</v>
      </c>
      <c r="BF321" s="227">
        <f>IF(N321="snížená",J321,0)</f>
        <v>0</v>
      </c>
      <c r="BG321" s="227">
        <f>IF(N321="zákl. přenesená",J321,0)</f>
        <v>0</v>
      </c>
      <c r="BH321" s="227">
        <f>IF(N321="sníž. přenesená",J321,0)</f>
        <v>0</v>
      </c>
      <c r="BI321" s="227">
        <f>IF(N321="nulová",J321,0)</f>
        <v>0</v>
      </c>
      <c r="BJ321" s="14" t="s">
        <v>80</v>
      </c>
      <c r="BK321" s="227">
        <f>ROUND(I321*H321,2)</f>
        <v>0</v>
      </c>
      <c r="BL321" s="14" t="s">
        <v>139</v>
      </c>
      <c r="BM321" s="226" t="s">
        <v>1118</v>
      </c>
    </row>
    <row r="322" s="2" customFormat="1" ht="24.15" customHeight="1">
      <c r="A322" s="35"/>
      <c r="B322" s="36"/>
      <c r="C322" s="214" t="s">
        <v>511</v>
      </c>
      <c r="D322" s="214" t="s">
        <v>141</v>
      </c>
      <c r="E322" s="215" t="s">
        <v>1119</v>
      </c>
      <c r="F322" s="216" t="s">
        <v>1120</v>
      </c>
      <c r="G322" s="217" t="s">
        <v>208</v>
      </c>
      <c r="H322" s="218">
        <v>170</v>
      </c>
      <c r="I322" s="219"/>
      <c r="J322" s="220">
        <f>ROUND(I322*H322,2)</f>
        <v>0</v>
      </c>
      <c r="K322" s="221"/>
      <c r="L322" s="41"/>
      <c r="M322" s="222" t="s">
        <v>1</v>
      </c>
      <c r="N322" s="223" t="s">
        <v>37</v>
      </c>
      <c r="O322" s="88"/>
      <c r="P322" s="224">
        <f>O322*H322</f>
        <v>0</v>
      </c>
      <c r="Q322" s="224">
        <v>0</v>
      </c>
      <c r="R322" s="224">
        <f>Q322*H322</f>
        <v>0</v>
      </c>
      <c r="S322" s="224">
        <v>0</v>
      </c>
      <c r="T322" s="225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26" t="s">
        <v>139</v>
      </c>
      <c r="AT322" s="226" t="s">
        <v>141</v>
      </c>
      <c r="AU322" s="226" t="s">
        <v>82</v>
      </c>
      <c r="AY322" s="14" t="s">
        <v>140</v>
      </c>
      <c r="BE322" s="227">
        <f>IF(N322="základní",J322,0)</f>
        <v>0</v>
      </c>
      <c r="BF322" s="227">
        <f>IF(N322="snížená",J322,0)</f>
        <v>0</v>
      </c>
      <c r="BG322" s="227">
        <f>IF(N322="zákl. přenesená",J322,0)</f>
        <v>0</v>
      </c>
      <c r="BH322" s="227">
        <f>IF(N322="sníž. přenesená",J322,0)</f>
        <v>0</v>
      </c>
      <c r="BI322" s="227">
        <f>IF(N322="nulová",J322,0)</f>
        <v>0</v>
      </c>
      <c r="BJ322" s="14" t="s">
        <v>80</v>
      </c>
      <c r="BK322" s="227">
        <f>ROUND(I322*H322,2)</f>
        <v>0</v>
      </c>
      <c r="BL322" s="14" t="s">
        <v>139</v>
      </c>
      <c r="BM322" s="226" t="s">
        <v>1121</v>
      </c>
    </row>
    <row r="323" s="2" customFormat="1" ht="16.5" customHeight="1">
      <c r="A323" s="35"/>
      <c r="B323" s="36"/>
      <c r="C323" s="214" t="s">
        <v>1122</v>
      </c>
      <c r="D323" s="214" t="s">
        <v>141</v>
      </c>
      <c r="E323" s="215" t="s">
        <v>1123</v>
      </c>
      <c r="F323" s="216" t="s">
        <v>1124</v>
      </c>
      <c r="G323" s="217" t="s">
        <v>1125</v>
      </c>
      <c r="H323" s="218">
        <v>450</v>
      </c>
      <c r="I323" s="219"/>
      <c r="J323" s="220">
        <f>ROUND(I323*H323,2)</f>
        <v>0</v>
      </c>
      <c r="K323" s="221"/>
      <c r="L323" s="41"/>
      <c r="M323" s="222" t="s">
        <v>1</v>
      </c>
      <c r="N323" s="223" t="s">
        <v>37</v>
      </c>
      <c r="O323" s="88"/>
      <c r="P323" s="224">
        <f>O323*H323</f>
        <v>0</v>
      </c>
      <c r="Q323" s="224">
        <v>0</v>
      </c>
      <c r="R323" s="224">
        <f>Q323*H323</f>
        <v>0</v>
      </c>
      <c r="S323" s="224">
        <v>0</v>
      </c>
      <c r="T323" s="225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26" t="s">
        <v>139</v>
      </c>
      <c r="AT323" s="226" t="s">
        <v>141</v>
      </c>
      <c r="AU323" s="226" t="s">
        <v>82</v>
      </c>
      <c r="AY323" s="14" t="s">
        <v>140</v>
      </c>
      <c r="BE323" s="227">
        <f>IF(N323="základní",J323,0)</f>
        <v>0</v>
      </c>
      <c r="BF323" s="227">
        <f>IF(N323="snížená",J323,0)</f>
        <v>0</v>
      </c>
      <c r="BG323" s="227">
        <f>IF(N323="zákl. přenesená",J323,0)</f>
        <v>0</v>
      </c>
      <c r="BH323" s="227">
        <f>IF(N323="sníž. přenesená",J323,0)</f>
        <v>0</v>
      </c>
      <c r="BI323" s="227">
        <f>IF(N323="nulová",J323,0)</f>
        <v>0</v>
      </c>
      <c r="BJ323" s="14" t="s">
        <v>80</v>
      </c>
      <c r="BK323" s="227">
        <f>ROUND(I323*H323,2)</f>
        <v>0</v>
      </c>
      <c r="BL323" s="14" t="s">
        <v>139</v>
      </c>
      <c r="BM323" s="226" t="s">
        <v>1126</v>
      </c>
    </row>
    <row r="324" s="2" customFormat="1" ht="24.15" customHeight="1">
      <c r="A324" s="35"/>
      <c r="B324" s="36"/>
      <c r="C324" s="214" t="s">
        <v>515</v>
      </c>
      <c r="D324" s="214" t="s">
        <v>141</v>
      </c>
      <c r="E324" s="215" t="s">
        <v>1127</v>
      </c>
      <c r="F324" s="216" t="s">
        <v>1128</v>
      </c>
      <c r="G324" s="217" t="s">
        <v>1129</v>
      </c>
      <c r="H324" s="218">
        <v>16</v>
      </c>
      <c r="I324" s="219"/>
      <c r="J324" s="220">
        <f>ROUND(I324*H324,2)</f>
        <v>0</v>
      </c>
      <c r="K324" s="221"/>
      <c r="L324" s="41"/>
      <c r="M324" s="222" t="s">
        <v>1</v>
      </c>
      <c r="N324" s="223" t="s">
        <v>37</v>
      </c>
      <c r="O324" s="88"/>
      <c r="P324" s="224">
        <f>O324*H324</f>
        <v>0</v>
      </c>
      <c r="Q324" s="224">
        <v>0</v>
      </c>
      <c r="R324" s="224">
        <f>Q324*H324</f>
        <v>0</v>
      </c>
      <c r="S324" s="224">
        <v>0</v>
      </c>
      <c r="T324" s="225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26" t="s">
        <v>139</v>
      </c>
      <c r="AT324" s="226" t="s">
        <v>141</v>
      </c>
      <c r="AU324" s="226" t="s">
        <v>82</v>
      </c>
      <c r="AY324" s="14" t="s">
        <v>140</v>
      </c>
      <c r="BE324" s="227">
        <f>IF(N324="základní",J324,0)</f>
        <v>0</v>
      </c>
      <c r="BF324" s="227">
        <f>IF(N324="snížená",J324,0)</f>
        <v>0</v>
      </c>
      <c r="BG324" s="227">
        <f>IF(N324="zákl. přenesená",J324,0)</f>
        <v>0</v>
      </c>
      <c r="BH324" s="227">
        <f>IF(N324="sníž. přenesená",J324,0)</f>
        <v>0</v>
      </c>
      <c r="BI324" s="227">
        <f>IF(N324="nulová",J324,0)</f>
        <v>0</v>
      </c>
      <c r="BJ324" s="14" t="s">
        <v>80</v>
      </c>
      <c r="BK324" s="227">
        <f>ROUND(I324*H324,2)</f>
        <v>0</v>
      </c>
      <c r="BL324" s="14" t="s">
        <v>139</v>
      </c>
      <c r="BM324" s="226" t="s">
        <v>1130</v>
      </c>
    </row>
    <row r="325" s="2" customFormat="1" ht="16.5" customHeight="1">
      <c r="A325" s="35"/>
      <c r="B325" s="36"/>
      <c r="C325" s="214" t="s">
        <v>1131</v>
      </c>
      <c r="D325" s="214" t="s">
        <v>141</v>
      </c>
      <c r="E325" s="215" t="s">
        <v>1132</v>
      </c>
      <c r="F325" s="216" t="s">
        <v>1133</v>
      </c>
      <c r="G325" s="217" t="s">
        <v>1129</v>
      </c>
      <c r="H325" s="218">
        <v>30</v>
      </c>
      <c r="I325" s="219"/>
      <c r="J325" s="220">
        <f>ROUND(I325*H325,2)</f>
        <v>0</v>
      </c>
      <c r="K325" s="221"/>
      <c r="L325" s="41"/>
      <c r="M325" s="222" t="s">
        <v>1</v>
      </c>
      <c r="N325" s="223" t="s">
        <v>37</v>
      </c>
      <c r="O325" s="88"/>
      <c r="P325" s="224">
        <f>O325*H325</f>
        <v>0</v>
      </c>
      <c r="Q325" s="224">
        <v>0</v>
      </c>
      <c r="R325" s="224">
        <f>Q325*H325</f>
        <v>0</v>
      </c>
      <c r="S325" s="224">
        <v>0</v>
      </c>
      <c r="T325" s="225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26" t="s">
        <v>139</v>
      </c>
      <c r="AT325" s="226" t="s">
        <v>141</v>
      </c>
      <c r="AU325" s="226" t="s">
        <v>82</v>
      </c>
      <c r="AY325" s="14" t="s">
        <v>140</v>
      </c>
      <c r="BE325" s="227">
        <f>IF(N325="základní",J325,0)</f>
        <v>0</v>
      </c>
      <c r="BF325" s="227">
        <f>IF(N325="snížená",J325,0)</f>
        <v>0</v>
      </c>
      <c r="BG325" s="227">
        <f>IF(N325="zákl. přenesená",J325,0)</f>
        <v>0</v>
      </c>
      <c r="BH325" s="227">
        <f>IF(N325="sníž. přenesená",J325,0)</f>
        <v>0</v>
      </c>
      <c r="BI325" s="227">
        <f>IF(N325="nulová",J325,0)</f>
        <v>0</v>
      </c>
      <c r="BJ325" s="14" t="s">
        <v>80</v>
      </c>
      <c r="BK325" s="227">
        <f>ROUND(I325*H325,2)</f>
        <v>0</v>
      </c>
      <c r="BL325" s="14" t="s">
        <v>139</v>
      </c>
      <c r="BM325" s="226" t="s">
        <v>1134</v>
      </c>
    </row>
    <row r="326" s="2" customFormat="1" ht="16.5" customHeight="1">
      <c r="A326" s="35"/>
      <c r="B326" s="36"/>
      <c r="C326" s="214" t="s">
        <v>518</v>
      </c>
      <c r="D326" s="214" t="s">
        <v>141</v>
      </c>
      <c r="E326" s="215" t="s">
        <v>1135</v>
      </c>
      <c r="F326" s="216" t="s">
        <v>1136</v>
      </c>
      <c r="G326" s="217" t="s">
        <v>1129</v>
      </c>
      <c r="H326" s="218">
        <v>30</v>
      </c>
      <c r="I326" s="219"/>
      <c r="J326" s="220">
        <f>ROUND(I326*H326,2)</f>
        <v>0</v>
      </c>
      <c r="K326" s="221"/>
      <c r="L326" s="41"/>
      <c r="M326" s="222" t="s">
        <v>1</v>
      </c>
      <c r="N326" s="223" t="s">
        <v>37</v>
      </c>
      <c r="O326" s="88"/>
      <c r="P326" s="224">
        <f>O326*H326</f>
        <v>0</v>
      </c>
      <c r="Q326" s="224">
        <v>0</v>
      </c>
      <c r="R326" s="224">
        <f>Q326*H326</f>
        <v>0</v>
      </c>
      <c r="S326" s="224">
        <v>0</v>
      </c>
      <c r="T326" s="225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26" t="s">
        <v>139</v>
      </c>
      <c r="AT326" s="226" t="s">
        <v>141</v>
      </c>
      <c r="AU326" s="226" t="s">
        <v>82</v>
      </c>
      <c r="AY326" s="14" t="s">
        <v>140</v>
      </c>
      <c r="BE326" s="227">
        <f>IF(N326="základní",J326,0)</f>
        <v>0</v>
      </c>
      <c r="BF326" s="227">
        <f>IF(N326="snížená",J326,0)</f>
        <v>0</v>
      </c>
      <c r="BG326" s="227">
        <f>IF(N326="zákl. přenesená",J326,0)</f>
        <v>0</v>
      </c>
      <c r="BH326" s="227">
        <f>IF(N326="sníž. přenesená",J326,0)</f>
        <v>0</v>
      </c>
      <c r="BI326" s="227">
        <f>IF(N326="nulová",J326,0)</f>
        <v>0</v>
      </c>
      <c r="BJ326" s="14" t="s">
        <v>80</v>
      </c>
      <c r="BK326" s="227">
        <f>ROUND(I326*H326,2)</f>
        <v>0</v>
      </c>
      <c r="BL326" s="14" t="s">
        <v>139</v>
      </c>
      <c r="BM326" s="226" t="s">
        <v>1137</v>
      </c>
    </row>
    <row r="327" s="2" customFormat="1" ht="16.5" customHeight="1">
      <c r="A327" s="35"/>
      <c r="B327" s="36"/>
      <c r="C327" s="214" t="s">
        <v>1138</v>
      </c>
      <c r="D327" s="214" t="s">
        <v>141</v>
      </c>
      <c r="E327" s="215" t="s">
        <v>1139</v>
      </c>
      <c r="F327" s="216" t="s">
        <v>1140</v>
      </c>
      <c r="G327" s="217" t="s">
        <v>1129</v>
      </c>
      <c r="H327" s="218">
        <v>20</v>
      </c>
      <c r="I327" s="219"/>
      <c r="J327" s="220">
        <f>ROUND(I327*H327,2)</f>
        <v>0</v>
      </c>
      <c r="K327" s="221"/>
      <c r="L327" s="41"/>
      <c r="M327" s="222" t="s">
        <v>1</v>
      </c>
      <c r="N327" s="223" t="s">
        <v>37</v>
      </c>
      <c r="O327" s="88"/>
      <c r="P327" s="224">
        <f>O327*H327</f>
        <v>0</v>
      </c>
      <c r="Q327" s="224">
        <v>0</v>
      </c>
      <c r="R327" s="224">
        <f>Q327*H327</f>
        <v>0</v>
      </c>
      <c r="S327" s="224">
        <v>0</v>
      </c>
      <c r="T327" s="225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26" t="s">
        <v>139</v>
      </c>
      <c r="AT327" s="226" t="s">
        <v>141</v>
      </c>
      <c r="AU327" s="226" t="s">
        <v>82</v>
      </c>
      <c r="AY327" s="14" t="s">
        <v>140</v>
      </c>
      <c r="BE327" s="227">
        <f>IF(N327="základní",J327,0)</f>
        <v>0</v>
      </c>
      <c r="BF327" s="227">
        <f>IF(N327="snížená",J327,0)</f>
        <v>0</v>
      </c>
      <c r="BG327" s="227">
        <f>IF(N327="zákl. přenesená",J327,0)</f>
        <v>0</v>
      </c>
      <c r="BH327" s="227">
        <f>IF(N327="sníž. přenesená",J327,0)</f>
        <v>0</v>
      </c>
      <c r="BI327" s="227">
        <f>IF(N327="nulová",J327,0)</f>
        <v>0</v>
      </c>
      <c r="BJ327" s="14" t="s">
        <v>80</v>
      </c>
      <c r="BK327" s="227">
        <f>ROUND(I327*H327,2)</f>
        <v>0</v>
      </c>
      <c r="BL327" s="14" t="s">
        <v>139</v>
      </c>
      <c r="BM327" s="226" t="s">
        <v>1141</v>
      </c>
    </row>
    <row r="328" s="2" customFormat="1" ht="16.5" customHeight="1">
      <c r="A328" s="35"/>
      <c r="B328" s="36"/>
      <c r="C328" s="214" t="s">
        <v>522</v>
      </c>
      <c r="D328" s="214" t="s">
        <v>141</v>
      </c>
      <c r="E328" s="215" t="s">
        <v>1142</v>
      </c>
      <c r="F328" s="216" t="s">
        <v>1143</v>
      </c>
      <c r="G328" s="217" t="s">
        <v>1129</v>
      </c>
      <c r="H328" s="218">
        <v>10</v>
      </c>
      <c r="I328" s="219"/>
      <c r="J328" s="220">
        <f>ROUND(I328*H328,2)</f>
        <v>0</v>
      </c>
      <c r="K328" s="221"/>
      <c r="L328" s="41"/>
      <c r="M328" s="222" t="s">
        <v>1</v>
      </c>
      <c r="N328" s="223" t="s">
        <v>37</v>
      </c>
      <c r="O328" s="88"/>
      <c r="P328" s="224">
        <f>O328*H328</f>
        <v>0</v>
      </c>
      <c r="Q328" s="224">
        <v>0</v>
      </c>
      <c r="R328" s="224">
        <f>Q328*H328</f>
        <v>0</v>
      </c>
      <c r="S328" s="224">
        <v>0</v>
      </c>
      <c r="T328" s="225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26" t="s">
        <v>139</v>
      </c>
      <c r="AT328" s="226" t="s">
        <v>141</v>
      </c>
      <c r="AU328" s="226" t="s">
        <v>82</v>
      </c>
      <c r="AY328" s="14" t="s">
        <v>140</v>
      </c>
      <c r="BE328" s="227">
        <f>IF(N328="základní",J328,0)</f>
        <v>0</v>
      </c>
      <c r="BF328" s="227">
        <f>IF(N328="snížená",J328,0)</f>
        <v>0</v>
      </c>
      <c r="BG328" s="227">
        <f>IF(N328="zákl. přenesená",J328,0)</f>
        <v>0</v>
      </c>
      <c r="BH328" s="227">
        <f>IF(N328="sníž. přenesená",J328,0)</f>
        <v>0</v>
      </c>
      <c r="BI328" s="227">
        <f>IF(N328="nulová",J328,0)</f>
        <v>0</v>
      </c>
      <c r="BJ328" s="14" t="s">
        <v>80</v>
      </c>
      <c r="BK328" s="227">
        <f>ROUND(I328*H328,2)</f>
        <v>0</v>
      </c>
      <c r="BL328" s="14" t="s">
        <v>139</v>
      </c>
      <c r="BM328" s="226" t="s">
        <v>1144</v>
      </c>
    </row>
    <row r="329" s="2" customFormat="1" ht="21.75" customHeight="1">
      <c r="A329" s="35"/>
      <c r="B329" s="36"/>
      <c r="C329" s="214" t="s">
        <v>1145</v>
      </c>
      <c r="D329" s="214" t="s">
        <v>141</v>
      </c>
      <c r="E329" s="215" t="s">
        <v>1146</v>
      </c>
      <c r="F329" s="216" t="s">
        <v>1147</v>
      </c>
      <c r="G329" s="217" t="s">
        <v>785</v>
      </c>
      <c r="H329" s="218">
        <v>1</v>
      </c>
      <c r="I329" s="219"/>
      <c r="J329" s="220">
        <f>ROUND(I329*H329,2)</f>
        <v>0</v>
      </c>
      <c r="K329" s="221"/>
      <c r="L329" s="41"/>
      <c r="M329" s="222" t="s">
        <v>1</v>
      </c>
      <c r="N329" s="223" t="s">
        <v>37</v>
      </c>
      <c r="O329" s="88"/>
      <c r="P329" s="224">
        <f>O329*H329</f>
        <v>0</v>
      </c>
      <c r="Q329" s="224">
        <v>0</v>
      </c>
      <c r="R329" s="224">
        <f>Q329*H329</f>
        <v>0</v>
      </c>
      <c r="S329" s="224">
        <v>0</v>
      </c>
      <c r="T329" s="225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26" t="s">
        <v>139</v>
      </c>
      <c r="AT329" s="226" t="s">
        <v>141</v>
      </c>
      <c r="AU329" s="226" t="s">
        <v>82</v>
      </c>
      <c r="AY329" s="14" t="s">
        <v>140</v>
      </c>
      <c r="BE329" s="227">
        <f>IF(N329="základní",J329,0)</f>
        <v>0</v>
      </c>
      <c r="BF329" s="227">
        <f>IF(N329="snížená",J329,0)</f>
        <v>0</v>
      </c>
      <c r="BG329" s="227">
        <f>IF(N329="zákl. přenesená",J329,0)</f>
        <v>0</v>
      </c>
      <c r="BH329" s="227">
        <f>IF(N329="sníž. přenesená",J329,0)</f>
        <v>0</v>
      </c>
      <c r="BI329" s="227">
        <f>IF(N329="nulová",J329,0)</f>
        <v>0</v>
      </c>
      <c r="BJ329" s="14" t="s">
        <v>80</v>
      </c>
      <c r="BK329" s="227">
        <f>ROUND(I329*H329,2)</f>
        <v>0</v>
      </c>
      <c r="BL329" s="14" t="s">
        <v>139</v>
      </c>
      <c r="BM329" s="226" t="s">
        <v>1148</v>
      </c>
    </row>
    <row r="330" s="2" customFormat="1" ht="16.5" customHeight="1">
      <c r="A330" s="35"/>
      <c r="B330" s="36"/>
      <c r="C330" s="214" t="s">
        <v>525</v>
      </c>
      <c r="D330" s="214" t="s">
        <v>141</v>
      </c>
      <c r="E330" s="215" t="s">
        <v>1149</v>
      </c>
      <c r="F330" s="216" t="s">
        <v>1150</v>
      </c>
      <c r="G330" s="217" t="s">
        <v>1151</v>
      </c>
      <c r="H330" s="218">
        <v>1</v>
      </c>
      <c r="I330" s="219"/>
      <c r="J330" s="220">
        <f>ROUND(I330*H330,2)</f>
        <v>0</v>
      </c>
      <c r="K330" s="221"/>
      <c r="L330" s="41"/>
      <c r="M330" s="230" t="s">
        <v>1</v>
      </c>
      <c r="N330" s="231" t="s">
        <v>37</v>
      </c>
      <c r="O330" s="232"/>
      <c r="P330" s="233">
        <f>O330*H330</f>
        <v>0</v>
      </c>
      <c r="Q330" s="233">
        <v>0</v>
      </c>
      <c r="R330" s="233">
        <f>Q330*H330</f>
        <v>0</v>
      </c>
      <c r="S330" s="233">
        <v>0</v>
      </c>
      <c r="T330" s="234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26" t="s">
        <v>139</v>
      </c>
      <c r="AT330" s="226" t="s">
        <v>141</v>
      </c>
      <c r="AU330" s="226" t="s">
        <v>82</v>
      </c>
      <c r="AY330" s="14" t="s">
        <v>140</v>
      </c>
      <c r="BE330" s="227">
        <f>IF(N330="základní",J330,0)</f>
        <v>0</v>
      </c>
      <c r="BF330" s="227">
        <f>IF(N330="snížená",J330,0)</f>
        <v>0</v>
      </c>
      <c r="BG330" s="227">
        <f>IF(N330="zákl. přenesená",J330,0)</f>
        <v>0</v>
      </c>
      <c r="BH330" s="227">
        <f>IF(N330="sníž. přenesená",J330,0)</f>
        <v>0</v>
      </c>
      <c r="BI330" s="227">
        <f>IF(N330="nulová",J330,0)</f>
        <v>0</v>
      </c>
      <c r="BJ330" s="14" t="s">
        <v>80</v>
      </c>
      <c r="BK330" s="227">
        <f>ROUND(I330*H330,2)</f>
        <v>0</v>
      </c>
      <c r="BL330" s="14" t="s">
        <v>139</v>
      </c>
      <c r="BM330" s="226" t="s">
        <v>1152</v>
      </c>
    </row>
    <row r="331" s="2" customFormat="1" ht="6.96" customHeight="1">
      <c r="A331" s="35"/>
      <c r="B331" s="63"/>
      <c r="C331" s="64"/>
      <c r="D331" s="64"/>
      <c r="E331" s="64"/>
      <c r="F331" s="64"/>
      <c r="G331" s="64"/>
      <c r="H331" s="64"/>
      <c r="I331" s="64"/>
      <c r="J331" s="64"/>
      <c r="K331" s="64"/>
      <c r="L331" s="41"/>
      <c r="M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</row>
  </sheetData>
  <sheetProtection sheet="1" autoFilter="0" formatColumns="0" formatRows="0" objects="1" scenarios="1" spinCount="100000" saltValue="GhViZigOXPYHWox5IvErFMPjy0F7M26gR4UzZosn1SGqyWrMiG9uw9aoV9Vf6tMEzkCeGHdsCYknOBN00MrA+A==" hashValue="jIaMdDcuxAKE4kXM22eHyd70Nv7GNZYSarE6rAFUDEJBzQ50k3X5kNgIqE/KS8xahMkunR19YHJou1RC0uxlZg==" algorithmName="SHA-512" password="CC35"/>
  <autoFilter ref="C124:K330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91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82</v>
      </c>
    </row>
    <row r="4" s="1" customFormat="1" ht="24.96" customHeight="1">
      <c r="B4" s="17"/>
      <c r="D4" s="135" t="s">
        <v>113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1.ZŠ kuchyň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114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1153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30. 4. 2025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30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31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32</v>
      </c>
      <c r="E30" s="35"/>
      <c r="F30" s="35"/>
      <c r="G30" s="35"/>
      <c r="H30" s="35"/>
      <c r="I30" s="35"/>
      <c r="J30" s="148">
        <f>ROUND(J133,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34</v>
      </c>
      <c r="G32" s="35"/>
      <c r="H32" s="35"/>
      <c r="I32" s="149" t="s">
        <v>33</v>
      </c>
      <c r="J32" s="149" t="s">
        <v>35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36</v>
      </c>
      <c r="E33" s="137" t="s">
        <v>37</v>
      </c>
      <c r="F33" s="151">
        <f>ROUND((SUM(BE133:BE261)),  2)</f>
        <v>0</v>
      </c>
      <c r="G33" s="35"/>
      <c r="H33" s="35"/>
      <c r="I33" s="152">
        <v>0.20999999999999999</v>
      </c>
      <c r="J33" s="151">
        <f>ROUND(((SUM(BE133:BE261))*I33),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38</v>
      </c>
      <c r="F34" s="151">
        <f>ROUND((SUM(BF133:BF261)),  2)</f>
        <v>0</v>
      </c>
      <c r="G34" s="35"/>
      <c r="H34" s="35"/>
      <c r="I34" s="152">
        <v>0.12</v>
      </c>
      <c r="J34" s="151">
        <f>ROUND(((SUM(BF133:BF261))*I34),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39</v>
      </c>
      <c r="F35" s="151">
        <f>ROUND((SUM(BG133:BG261)),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40</v>
      </c>
      <c r="F36" s="151">
        <f>ROUND((SUM(BH133:BH261)),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41</v>
      </c>
      <c r="F37" s="151">
        <f>ROUND((SUM(BI133:BI261)),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42</v>
      </c>
      <c r="E39" s="155"/>
      <c r="F39" s="155"/>
      <c r="G39" s="156" t="s">
        <v>43</v>
      </c>
      <c r="H39" s="157" t="s">
        <v>44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45</v>
      </c>
      <c r="E50" s="161"/>
      <c r="F50" s="161"/>
      <c r="G50" s="160" t="s">
        <v>46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47</v>
      </c>
      <c r="E61" s="163"/>
      <c r="F61" s="164" t="s">
        <v>48</v>
      </c>
      <c r="G61" s="162" t="s">
        <v>47</v>
      </c>
      <c r="H61" s="163"/>
      <c r="I61" s="163"/>
      <c r="J61" s="165" t="s">
        <v>48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49</v>
      </c>
      <c r="E65" s="166"/>
      <c r="F65" s="166"/>
      <c r="G65" s="160" t="s">
        <v>50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47</v>
      </c>
      <c r="E76" s="163"/>
      <c r="F76" s="164" t="s">
        <v>48</v>
      </c>
      <c r="G76" s="162" t="s">
        <v>47</v>
      </c>
      <c r="H76" s="163"/>
      <c r="I76" s="163"/>
      <c r="J76" s="165" t="s">
        <v>48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1.ZŠ kuchyň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114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20 - 1NP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30. 4. 2025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117</v>
      </c>
      <c r="D94" s="173"/>
      <c r="E94" s="173"/>
      <c r="F94" s="173"/>
      <c r="G94" s="173"/>
      <c r="H94" s="173"/>
      <c r="I94" s="173"/>
      <c r="J94" s="174" t="s">
        <v>118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119</v>
      </c>
      <c r="D96" s="37"/>
      <c r="E96" s="37"/>
      <c r="F96" s="37"/>
      <c r="G96" s="37"/>
      <c r="H96" s="37"/>
      <c r="I96" s="37"/>
      <c r="J96" s="107">
        <f>J133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120</v>
      </c>
    </row>
    <row r="97" s="9" customFormat="1" ht="24.96" customHeight="1">
      <c r="A97" s="9"/>
      <c r="B97" s="176"/>
      <c r="C97" s="177"/>
      <c r="D97" s="178" t="s">
        <v>158</v>
      </c>
      <c r="E97" s="179"/>
      <c r="F97" s="179"/>
      <c r="G97" s="179"/>
      <c r="H97" s="179"/>
      <c r="I97" s="179"/>
      <c r="J97" s="180">
        <f>J134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160</v>
      </c>
      <c r="E98" s="185"/>
      <c r="F98" s="185"/>
      <c r="G98" s="185"/>
      <c r="H98" s="185"/>
      <c r="I98" s="185"/>
      <c r="J98" s="186">
        <f>J135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163</v>
      </c>
      <c r="E99" s="185"/>
      <c r="F99" s="185"/>
      <c r="G99" s="185"/>
      <c r="H99" s="185"/>
      <c r="I99" s="185"/>
      <c r="J99" s="186">
        <f>J140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165</v>
      </c>
      <c r="E100" s="185"/>
      <c r="F100" s="185"/>
      <c r="G100" s="185"/>
      <c r="H100" s="185"/>
      <c r="I100" s="185"/>
      <c r="J100" s="186">
        <f>J152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166</v>
      </c>
      <c r="E101" s="185"/>
      <c r="F101" s="185"/>
      <c r="G101" s="185"/>
      <c r="H101" s="185"/>
      <c r="I101" s="185"/>
      <c r="J101" s="186">
        <f>J167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167</v>
      </c>
      <c r="E102" s="185"/>
      <c r="F102" s="185"/>
      <c r="G102" s="185"/>
      <c r="H102" s="185"/>
      <c r="I102" s="185"/>
      <c r="J102" s="186">
        <f>J172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6"/>
      <c r="C103" s="177"/>
      <c r="D103" s="178" t="s">
        <v>168</v>
      </c>
      <c r="E103" s="179"/>
      <c r="F103" s="179"/>
      <c r="G103" s="179"/>
      <c r="H103" s="179"/>
      <c r="I103" s="179"/>
      <c r="J103" s="180">
        <f>J174</f>
        <v>0</v>
      </c>
      <c r="K103" s="177"/>
      <c r="L103" s="18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2"/>
      <c r="C104" s="183"/>
      <c r="D104" s="184" t="s">
        <v>169</v>
      </c>
      <c r="E104" s="185"/>
      <c r="F104" s="185"/>
      <c r="G104" s="185"/>
      <c r="H104" s="185"/>
      <c r="I104" s="185"/>
      <c r="J104" s="186">
        <f>J175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2"/>
      <c r="C105" s="183"/>
      <c r="D105" s="184" t="s">
        <v>170</v>
      </c>
      <c r="E105" s="185"/>
      <c r="F105" s="185"/>
      <c r="G105" s="185"/>
      <c r="H105" s="185"/>
      <c r="I105" s="185"/>
      <c r="J105" s="186">
        <f>J179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2"/>
      <c r="C106" s="183"/>
      <c r="D106" s="184" t="s">
        <v>1154</v>
      </c>
      <c r="E106" s="185"/>
      <c r="F106" s="185"/>
      <c r="G106" s="185"/>
      <c r="H106" s="185"/>
      <c r="I106" s="185"/>
      <c r="J106" s="186">
        <f>J183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2"/>
      <c r="C107" s="183"/>
      <c r="D107" s="184" t="s">
        <v>172</v>
      </c>
      <c r="E107" s="185"/>
      <c r="F107" s="185"/>
      <c r="G107" s="185"/>
      <c r="H107" s="185"/>
      <c r="I107" s="185"/>
      <c r="J107" s="186">
        <f>J191</f>
        <v>0</v>
      </c>
      <c r="K107" s="183"/>
      <c r="L107" s="18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2"/>
      <c r="C108" s="183"/>
      <c r="D108" s="184" t="s">
        <v>173</v>
      </c>
      <c r="E108" s="185"/>
      <c r="F108" s="185"/>
      <c r="G108" s="185"/>
      <c r="H108" s="185"/>
      <c r="I108" s="185"/>
      <c r="J108" s="186">
        <f>J200</f>
        <v>0</v>
      </c>
      <c r="K108" s="183"/>
      <c r="L108" s="18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2"/>
      <c r="C109" s="183"/>
      <c r="D109" s="184" t="s">
        <v>174</v>
      </c>
      <c r="E109" s="185"/>
      <c r="F109" s="185"/>
      <c r="G109" s="185"/>
      <c r="H109" s="185"/>
      <c r="I109" s="185"/>
      <c r="J109" s="186">
        <f>J220</f>
        <v>0</v>
      </c>
      <c r="K109" s="183"/>
      <c r="L109" s="18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2"/>
      <c r="C110" s="183"/>
      <c r="D110" s="184" t="s">
        <v>175</v>
      </c>
      <c r="E110" s="185"/>
      <c r="F110" s="185"/>
      <c r="G110" s="185"/>
      <c r="H110" s="185"/>
      <c r="I110" s="185"/>
      <c r="J110" s="186">
        <f>J228</f>
        <v>0</v>
      </c>
      <c r="K110" s="183"/>
      <c r="L110" s="18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2"/>
      <c r="C111" s="183"/>
      <c r="D111" s="184" t="s">
        <v>176</v>
      </c>
      <c r="E111" s="185"/>
      <c r="F111" s="185"/>
      <c r="G111" s="185"/>
      <c r="H111" s="185"/>
      <c r="I111" s="185"/>
      <c r="J111" s="186">
        <f>J240</f>
        <v>0</v>
      </c>
      <c r="K111" s="183"/>
      <c r="L111" s="18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2"/>
      <c r="C112" s="183"/>
      <c r="D112" s="184" t="s">
        <v>177</v>
      </c>
      <c r="E112" s="185"/>
      <c r="F112" s="185"/>
      <c r="G112" s="185"/>
      <c r="H112" s="185"/>
      <c r="I112" s="185"/>
      <c r="J112" s="186">
        <f>J250</f>
        <v>0</v>
      </c>
      <c r="K112" s="183"/>
      <c r="L112" s="18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2"/>
      <c r="C113" s="183"/>
      <c r="D113" s="184" t="s">
        <v>178</v>
      </c>
      <c r="E113" s="185"/>
      <c r="F113" s="185"/>
      <c r="G113" s="185"/>
      <c r="H113" s="185"/>
      <c r="I113" s="185"/>
      <c r="J113" s="186">
        <f>J258</f>
        <v>0</v>
      </c>
      <c r="K113" s="183"/>
      <c r="L113" s="18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63"/>
      <c r="C115" s="64"/>
      <c r="D115" s="64"/>
      <c r="E115" s="64"/>
      <c r="F115" s="64"/>
      <c r="G115" s="64"/>
      <c r="H115" s="64"/>
      <c r="I115" s="64"/>
      <c r="J115" s="64"/>
      <c r="K115" s="64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9" s="2" customFormat="1" ht="6.96" customHeight="1">
      <c r="A119" s="35"/>
      <c r="B119" s="65"/>
      <c r="C119" s="66"/>
      <c r="D119" s="66"/>
      <c r="E119" s="66"/>
      <c r="F119" s="66"/>
      <c r="G119" s="66"/>
      <c r="H119" s="66"/>
      <c r="I119" s="66"/>
      <c r="J119" s="66"/>
      <c r="K119" s="66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24.96" customHeight="1">
      <c r="A120" s="35"/>
      <c r="B120" s="36"/>
      <c r="C120" s="20" t="s">
        <v>124</v>
      </c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16</v>
      </c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6.5" customHeight="1">
      <c r="A123" s="35"/>
      <c r="B123" s="36"/>
      <c r="C123" s="37"/>
      <c r="D123" s="37"/>
      <c r="E123" s="171" t="str">
        <f>E7</f>
        <v>1.ZŠ kuchyň</v>
      </c>
      <c r="F123" s="29"/>
      <c r="G123" s="29"/>
      <c r="H123" s="29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114</v>
      </c>
      <c r="D124" s="37"/>
      <c r="E124" s="37"/>
      <c r="F124" s="37"/>
      <c r="G124" s="37"/>
      <c r="H124" s="37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6.5" customHeight="1">
      <c r="A125" s="35"/>
      <c r="B125" s="36"/>
      <c r="C125" s="37"/>
      <c r="D125" s="37"/>
      <c r="E125" s="73" t="str">
        <f>E9</f>
        <v>20 - 1NP</v>
      </c>
      <c r="F125" s="37"/>
      <c r="G125" s="37"/>
      <c r="H125" s="37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2" customHeight="1">
      <c r="A127" s="35"/>
      <c r="B127" s="36"/>
      <c r="C127" s="29" t="s">
        <v>20</v>
      </c>
      <c r="D127" s="37"/>
      <c r="E127" s="37"/>
      <c r="F127" s="24" t="str">
        <f>F12</f>
        <v xml:space="preserve"> </v>
      </c>
      <c r="G127" s="37"/>
      <c r="H127" s="37"/>
      <c r="I127" s="29" t="s">
        <v>22</v>
      </c>
      <c r="J127" s="76" t="str">
        <f>IF(J12="","",J12)</f>
        <v>30. 4. 2025</v>
      </c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6.96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5.15" customHeight="1">
      <c r="A129" s="35"/>
      <c r="B129" s="36"/>
      <c r="C129" s="29" t="s">
        <v>24</v>
      </c>
      <c r="D129" s="37"/>
      <c r="E129" s="37"/>
      <c r="F129" s="24" t="str">
        <f>E15</f>
        <v xml:space="preserve"> </v>
      </c>
      <c r="G129" s="37"/>
      <c r="H129" s="37"/>
      <c r="I129" s="29" t="s">
        <v>29</v>
      </c>
      <c r="J129" s="33" t="str">
        <f>E21</f>
        <v xml:space="preserve"> </v>
      </c>
      <c r="K129" s="37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5.15" customHeight="1">
      <c r="A130" s="35"/>
      <c r="B130" s="36"/>
      <c r="C130" s="29" t="s">
        <v>27</v>
      </c>
      <c r="D130" s="37"/>
      <c r="E130" s="37"/>
      <c r="F130" s="24" t="str">
        <f>IF(E18="","",E18)</f>
        <v>Vyplň údaj</v>
      </c>
      <c r="G130" s="37"/>
      <c r="H130" s="37"/>
      <c r="I130" s="29" t="s">
        <v>30</v>
      </c>
      <c r="J130" s="33" t="str">
        <f>E24</f>
        <v xml:space="preserve"> </v>
      </c>
      <c r="K130" s="37"/>
      <c r="L130" s="60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0.32" customHeight="1">
      <c r="A131" s="35"/>
      <c r="B131" s="36"/>
      <c r="C131" s="37"/>
      <c r="D131" s="37"/>
      <c r="E131" s="37"/>
      <c r="F131" s="37"/>
      <c r="G131" s="37"/>
      <c r="H131" s="37"/>
      <c r="I131" s="37"/>
      <c r="J131" s="37"/>
      <c r="K131" s="37"/>
      <c r="L131" s="60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11" customFormat="1" ht="29.28" customHeight="1">
      <c r="A132" s="188"/>
      <c r="B132" s="189"/>
      <c r="C132" s="190" t="s">
        <v>125</v>
      </c>
      <c r="D132" s="191" t="s">
        <v>57</v>
      </c>
      <c r="E132" s="191" t="s">
        <v>53</v>
      </c>
      <c r="F132" s="191" t="s">
        <v>54</v>
      </c>
      <c r="G132" s="191" t="s">
        <v>126</v>
      </c>
      <c r="H132" s="191" t="s">
        <v>127</v>
      </c>
      <c r="I132" s="191" t="s">
        <v>128</v>
      </c>
      <c r="J132" s="192" t="s">
        <v>118</v>
      </c>
      <c r="K132" s="193" t="s">
        <v>129</v>
      </c>
      <c r="L132" s="194"/>
      <c r="M132" s="97" t="s">
        <v>1</v>
      </c>
      <c r="N132" s="98" t="s">
        <v>36</v>
      </c>
      <c r="O132" s="98" t="s">
        <v>130</v>
      </c>
      <c r="P132" s="98" t="s">
        <v>131</v>
      </c>
      <c r="Q132" s="98" t="s">
        <v>132</v>
      </c>
      <c r="R132" s="98" t="s">
        <v>133</v>
      </c>
      <c r="S132" s="98" t="s">
        <v>134</v>
      </c>
      <c r="T132" s="99" t="s">
        <v>135</v>
      </c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</row>
    <row r="133" s="2" customFormat="1" ht="22.8" customHeight="1">
      <c r="A133" s="35"/>
      <c r="B133" s="36"/>
      <c r="C133" s="104" t="s">
        <v>136</v>
      </c>
      <c r="D133" s="37"/>
      <c r="E133" s="37"/>
      <c r="F133" s="37"/>
      <c r="G133" s="37"/>
      <c r="H133" s="37"/>
      <c r="I133" s="37"/>
      <c r="J133" s="195">
        <f>BK133</f>
        <v>0</v>
      </c>
      <c r="K133" s="37"/>
      <c r="L133" s="41"/>
      <c r="M133" s="100"/>
      <c r="N133" s="196"/>
      <c r="O133" s="101"/>
      <c r="P133" s="197">
        <f>P134+P174</f>
        <v>0</v>
      </c>
      <c r="Q133" s="101"/>
      <c r="R133" s="197">
        <f>R134+R174</f>
        <v>0</v>
      </c>
      <c r="S133" s="101"/>
      <c r="T133" s="198">
        <f>T134+T174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71</v>
      </c>
      <c r="AU133" s="14" t="s">
        <v>120</v>
      </c>
      <c r="BK133" s="199">
        <f>BK134+BK174</f>
        <v>0</v>
      </c>
    </row>
    <row r="134" s="12" customFormat="1" ht="25.92" customHeight="1">
      <c r="A134" s="12"/>
      <c r="B134" s="200"/>
      <c r="C134" s="201"/>
      <c r="D134" s="202" t="s">
        <v>71</v>
      </c>
      <c r="E134" s="203" t="s">
        <v>179</v>
      </c>
      <c r="F134" s="203" t="s">
        <v>180</v>
      </c>
      <c r="G134" s="201"/>
      <c r="H134" s="201"/>
      <c r="I134" s="204"/>
      <c r="J134" s="205">
        <f>BK134</f>
        <v>0</v>
      </c>
      <c r="K134" s="201"/>
      <c r="L134" s="206"/>
      <c r="M134" s="207"/>
      <c r="N134" s="208"/>
      <c r="O134" s="208"/>
      <c r="P134" s="209">
        <f>P135+P140+P152+P167+P172</f>
        <v>0</v>
      </c>
      <c r="Q134" s="208"/>
      <c r="R134" s="209">
        <f>R135+R140+R152+R167+R172</f>
        <v>0</v>
      </c>
      <c r="S134" s="208"/>
      <c r="T134" s="210">
        <f>T135+T140+T152+T167+T172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1" t="s">
        <v>80</v>
      </c>
      <c r="AT134" s="212" t="s">
        <v>71</v>
      </c>
      <c r="AU134" s="212" t="s">
        <v>72</v>
      </c>
      <c r="AY134" s="211" t="s">
        <v>140</v>
      </c>
      <c r="BK134" s="213">
        <f>BK135+BK140+BK152+BK167+BK172</f>
        <v>0</v>
      </c>
    </row>
    <row r="135" s="12" customFormat="1" ht="22.8" customHeight="1">
      <c r="A135" s="12"/>
      <c r="B135" s="200"/>
      <c r="C135" s="201"/>
      <c r="D135" s="202" t="s">
        <v>71</v>
      </c>
      <c r="E135" s="228" t="s">
        <v>154</v>
      </c>
      <c r="F135" s="228" t="s">
        <v>210</v>
      </c>
      <c r="G135" s="201"/>
      <c r="H135" s="201"/>
      <c r="I135" s="204"/>
      <c r="J135" s="229">
        <f>BK135</f>
        <v>0</v>
      </c>
      <c r="K135" s="201"/>
      <c r="L135" s="206"/>
      <c r="M135" s="207"/>
      <c r="N135" s="208"/>
      <c r="O135" s="208"/>
      <c r="P135" s="209">
        <f>SUM(P136:P139)</f>
        <v>0</v>
      </c>
      <c r="Q135" s="208"/>
      <c r="R135" s="209">
        <f>SUM(R136:R139)</f>
        <v>0</v>
      </c>
      <c r="S135" s="208"/>
      <c r="T135" s="210">
        <f>SUM(T136:T139)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1" t="s">
        <v>80</v>
      </c>
      <c r="AT135" s="212" t="s">
        <v>71</v>
      </c>
      <c r="AU135" s="212" t="s">
        <v>80</v>
      </c>
      <c r="AY135" s="211" t="s">
        <v>140</v>
      </c>
      <c r="BK135" s="213">
        <f>SUM(BK136:BK139)</f>
        <v>0</v>
      </c>
    </row>
    <row r="136" s="2" customFormat="1" ht="24.15" customHeight="1">
      <c r="A136" s="35"/>
      <c r="B136" s="36"/>
      <c r="C136" s="214" t="s">
        <v>80</v>
      </c>
      <c r="D136" s="214" t="s">
        <v>141</v>
      </c>
      <c r="E136" s="215" t="s">
        <v>1155</v>
      </c>
      <c r="F136" s="216" t="s">
        <v>1156</v>
      </c>
      <c r="G136" s="217" t="s">
        <v>184</v>
      </c>
      <c r="H136" s="218">
        <v>2.6699999999999999</v>
      </c>
      <c r="I136" s="219"/>
      <c r="J136" s="220">
        <f>ROUND(I136*H136,2)</f>
        <v>0</v>
      </c>
      <c r="K136" s="221"/>
      <c r="L136" s="41"/>
      <c r="M136" s="222" t="s">
        <v>1</v>
      </c>
      <c r="N136" s="223" t="s">
        <v>37</v>
      </c>
      <c r="O136" s="88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6" t="s">
        <v>139</v>
      </c>
      <c r="AT136" s="226" t="s">
        <v>141</v>
      </c>
      <c r="AU136" s="226" t="s">
        <v>82</v>
      </c>
      <c r="AY136" s="14" t="s">
        <v>140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4" t="s">
        <v>80</v>
      </c>
      <c r="BK136" s="227">
        <f>ROUND(I136*H136,2)</f>
        <v>0</v>
      </c>
      <c r="BL136" s="14" t="s">
        <v>139</v>
      </c>
      <c r="BM136" s="226" t="s">
        <v>82</v>
      </c>
    </row>
    <row r="137" s="2" customFormat="1" ht="24.15" customHeight="1">
      <c r="A137" s="35"/>
      <c r="B137" s="36"/>
      <c r="C137" s="214" t="s">
        <v>82</v>
      </c>
      <c r="D137" s="214" t="s">
        <v>141</v>
      </c>
      <c r="E137" s="215" t="s">
        <v>225</v>
      </c>
      <c r="F137" s="216" t="s">
        <v>226</v>
      </c>
      <c r="G137" s="217" t="s">
        <v>194</v>
      </c>
      <c r="H137" s="218">
        <v>0.014</v>
      </c>
      <c r="I137" s="219"/>
      <c r="J137" s="220">
        <f>ROUND(I137*H137,2)</f>
        <v>0</v>
      </c>
      <c r="K137" s="221"/>
      <c r="L137" s="41"/>
      <c r="M137" s="222" t="s">
        <v>1</v>
      </c>
      <c r="N137" s="223" t="s">
        <v>37</v>
      </c>
      <c r="O137" s="88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6" t="s">
        <v>139</v>
      </c>
      <c r="AT137" s="226" t="s">
        <v>141</v>
      </c>
      <c r="AU137" s="226" t="s">
        <v>82</v>
      </c>
      <c r="AY137" s="14" t="s">
        <v>140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4" t="s">
        <v>80</v>
      </c>
      <c r="BK137" s="227">
        <f>ROUND(I137*H137,2)</f>
        <v>0</v>
      </c>
      <c r="BL137" s="14" t="s">
        <v>139</v>
      </c>
      <c r="BM137" s="226" t="s">
        <v>139</v>
      </c>
    </row>
    <row r="138" s="2" customFormat="1" ht="24.15" customHeight="1">
      <c r="A138" s="35"/>
      <c r="B138" s="36"/>
      <c r="C138" s="214" t="s">
        <v>154</v>
      </c>
      <c r="D138" s="214" t="s">
        <v>141</v>
      </c>
      <c r="E138" s="215" t="s">
        <v>1157</v>
      </c>
      <c r="F138" s="216" t="s">
        <v>1158</v>
      </c>
      <c r="G138" s="217" t="s">
        <v>208</v>
      </c>
      <c r="H138" s="218">
        <v>1.6000000000000001</v>
      </c>
      <c r="I138" s="219"/>
      <c r="J138" s="220">
        <f>ROUND(I138*H138,2)</f>
        <v>0</v>
      </c>
      <c r="K138" s="221"/>
      <c r="L138" s="41"/>
      <c r="M138" s="222" t="s">
        <v>1</v>
      </c>
      <c r="N138" s="223" t="s">
        <v>37</v>
      </c>
      <c r="O138" s="88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6" t="s">
        <v>139</v>
      </c>
      <c r="AT138" s="226" t="s">
        <v>141</v>
      </c>
      <c r="AU138" s="226" t="s">
        <v>82</v>
      </c>
      <c r="AY138" s="14" t="s">
        <v>140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4" t="s">
        <v>80</v>
      </c>
      <c r="BK138" s="227">
        <f>ROUND(I138*H138,2)</f>
        <v>0</v>
      </c>
      <c r="BL138" s="14" t="s">
        <v>139</v>
      </c>
      <c r="BM138" s="226" t="s">
        <v>156</v>
      </c>
    </row>
    <row r="139" s="2" customFormat="1" ht="24.15" customHeight="1">
      <c r="A139" s="35"/>
      <c r="B139" s="36"/>
      <c r="C139" s="214" t="s">
        <v>139</v>
      </c>
      <c r="D139" s="214" t="s">
        <v>141</v>
      </c>
      <c r="E139" s="215" t="s">
        <v>246</v>
      </c>
      <c r="F139" s="216" t="s">
        <v>247</v>
      </c>
      <c r="G139" s="217" t="s">
        <v>208</v>
      </c>
      <c r="H139" s="218">
        <v>0.22</v>
      </c>
      <c r="I139" s="219"/>
      <c r="J139" s="220">
        <f>ROUND(I139*H139,2)</f>
        <v>0</v>
      </c>
      <c r="K139" s="221"/>
      <c r="L139" s="41"/>
      <c r="M139" s="222" t="s">
        <v>1</v>
      </c>
      <c r="N139" s="223" t="s">
        <v>37</v>
      </c>
      <c r="O139" s="88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6" t="s">
        <v>139</v>
      </c>
      <c r="AT139" s="226" t="s">
        <v>141</v>
      </c>
      <c r="AU139" s="226" t="s">
        <v>82</v>
      </c>
      <c r="AY139" s="14" t="s">
        <v>140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4" t="s">
        <v>80</v>
      </c>
      <c r="BK139" s="227">
        <f>ROUND(I139*H139,2)</f>
        <v>0</v>
      </c>
      <c r="BL139" s="14" t="s">
        <v>139</v>
      </c>
      <c r="BM139" s="226" t="s">
        <v>191</v>
      </c>
    </row>
    <row r="140" s="12" customFormat="1" ht="22.8" customHeight="1">
      <c r="A140" s="12"/>
      <c r="B140" s="200"/>
      <c r="C140" s="201"/>
      <c r="D140" s="202" t="s">
        <v>71</v>
      </c>
      <c r="E140" s="228" t="s">
        <v>156</v>
      </c>
      <c r="F140" s="228" t="s">
        <v>293</v>
      </c>
      <c r="G140" s="201"/>
      <c r="H140" s="201"/>
      <c r="I140" s="204"/>
      <c r="J140" s="229">
        <f>BK140</f>
        <v>0</v>
      </c>
      <c r="K140" s="201"/>
      <c r="L140" s="206"/>
      <c r="M140" s="207"/>
      <c r="N140" s="208"/>
      <c r="O140" s="208"/>
      <c r="P140" s="209">
        <f>SUM(P141:P151)</f>
        <v>0</v>
      </c>
      <c r="Q140" s="208"/>
      <c r="R140" s="209">
        <f>SUM(R141:R151)</f>
        <v>0</v>
      </c>
      <c r="S140" s="208"/>
      <c r="T140" s="210">
        <f>SUM(T141:T151)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1" t="s">
        <v>80</v>
      </c>
      <c r="AT140" s="212" t="s">
        <v>71</v>
      </c>
      <c r="AU140" s="212" t="s">
        <v>80</v>
      </c>
      <c r="AY140" s="211" t="s">
        <v>140</v>
      </c>
      <c r="BK140" s="213">
        <f>SUM(BK141:BK151)</f>
        <v>0</v>
      </c>
    </row>
    <row r="141" s="2" customFormat="1" ht="24.15" customHeight="1">
      <c r="A141" s="35"/>
      <c r="B141" s="36"/>
      <c r="C141" s="214" t="s">
        <v>151</v>
      </c>
      <c r="D141" s="214" t="s">
        <v>141</v>
      </c>
      <c r="E141" s="215" t="s">
        <v>294</v>
      </c>
      <c r="F141" s="216" t="s">
        <v>295</v>
      </c>
      <c r="G141" s="217" t="s">
        <v>208</v>
      </c>
      <c r="H141" s="218">
        <v>202.56999999999999</v>
      </c>
      <c r="I141" s="219"/>
      <c r="J141" s="220">
        <f>ROUND(I141*H141,2)</f>
        <v>0</v>
      </c>
      <c r="K141" s="221"/>
      <c r="L141" s="41"/>
      <c r="M141" s="222" t="s">
        <v>1</v>
      </c>
      <c r="N141" s="223" t="s">
        <v>37</v>
      </c>
      <c r="O141" s="88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6" t="s">
        <v>139</v>
      </c>
      <c r="AT141" s="226" t="s">
        <v>141</v>
      </c>
      <c r="AU141" s="226" t="s">
        <v>82</v>
      </c>
      <c r="AY141" s="14" t="s">
        <v>140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4" t="s">
        <v>80</v>
      </c>
      <c r="BK141" s="227">
        <f>ROUND(I141*H141,2)</f>
        <v>0</v>
      </c>
      <c r="BL141" s="14" t="s">
        <v>139</v>
      </c>
      <c r="BM141" s="226" t="s">
        <v>83</v>
      </c>
    </row>
    <row r="142" s="2" customFormat="1" ht="24.15" customHeight="1">
      <c r="A142" s="35"/>
      <c r="B142" s="36"/>
      <c r="C142" s="214" t="s">
        <v>156</v>
      </c>
      <c r="D142" s="214" t="s">
        <v>141</v>
      </c>
      <c r="E142" s="215" t="s">
        <v>304</v>
      </c>
      <c r="F142" s="216" t="s">
        <v>305</v>
      </c>
      <c r="G142" s="217" t="s">
        <v>208</v>
      </c>
      <c r="H142" s="218">
        <v>55.5</v>
      </c>
      <c r="I142" s="219"/>
      <c r="J142" s="220">
        <f>ROUND(I142*H142,2)</f>
        <v>0</v>
      </c>
      <c r="K142" s="221"/>
      <c r="L142" s="41"/>
      <c r="M142" s="222" t="s">
        <v>1</v>
      </c>
      <c r="N142" s="223" t="s">
        <v>37</v>
      </c>
      <c r="O142" s="88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6" t="s">
        <v>139</v>
      </c>
      <c r="AT142" s="226" t="s">
        <v>141</v>
      </c>
      <c r="AU142" s="226" t="s">
        <v>82</v>
      </c>
      <c r="AY142" s="14" t="s">
        <v>140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4" t="s">
        <v>80</v>
      </c>
      <c r="BK142" s="227">
        <f>ROUND(I142*H142,2)</f>
        <v>0</v>
      </c>
      <c r="BL142" s="14" t="s">
        <v>139</v>
      </c>
      <c r="BM142" s="226" t="s">
        <v>8</v>
      </c>
    </row>
    <row r="143" s="2" customFormat="1" ht="37.8" customHeight="1">
      <c r="A143" s="35"/>
      <c r="B143" s="36"/>
      <c r="C143" s="214" t="s">
        <v>197</v>
      </c>
      <c r="D143" s="214" t="s">
        <v>141</v>
      </c>
      <c r="E143" s="215" t="s">
        <v>307</v>
      </c>
      <c r="F143" s="216" t="s">
        <v>308</v>
      </c>
      <c r="G143" s="217" t="s">
        <v>208</v>
      </c>
      <c r="H143" s="218">
        <v>223.482</v>
      </c>
      <c r="I143" s="219"/>
      <c r="J143" s="220">
        <f>ROUND(I143*H143,2)</f>
        <v>0</v>
      </c>
      <c r="K143" s="221"/>
      <c r="L143" s="41"/>
      <c r="M143" s="222" t="s">
        <v>1</v>
      </c>
      <c r="N143" s="223" t="s">
        <v>37</v>
      </c>
      <c r="O143" s="88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6" t="s">
        <v>139</v>
      </c>
      <c r="AT143" s="226" t="s">
        <v>141</v>
      </c>
      <c r="AU143" s="226" t="s">
        <v>82</v>
      </c>
      <c r="AY143" s="14" t="s">
        <v>140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4" t="s">
        <v>80</v>
      </c>
      <c r="BK143" s="227">
        <f>ROUND(I143*H143,2)</f>
        <v>0</v>
      </c>
      <c r="BL143" s="14" t="s">
        <v>139</v>
      </c>
      <c r="BM143" s="226" t="s">
        <v>200</v>
      </c>
    </row>
    <row r="144" s="2" customFormat="1" ht="16.5" customHeight="1">
      <c r="A144" s="35"/>
      <c r="B144" s="36"/>
      <c r="C144" s="214" t="s">
        <v>191</v>
      </c>
      <c r="D144" s="214" t="s">
        <v>141</v>
      </c>
      <c r="E144" s="215" t="s">
        <v>311</v>
      </c>
      <c r="F144" s="216" t="s">
        <v>312</v>
      </c>
      <c r="G144" s="217" t="s">
        <v>208</v>
      </c>
      <c r="H144" s="218">
        <v>0.35599999999999998</v>
      </c>
      <c r="I144" s="219"/>
      <c r="J144" s="220">
        <f>ROUND(I144*H144,2)</f>
        <v>0</v>
      </c>
      <c r="K144" s="221"/>
      <c r="L144" s="41"/>
      <c r="M144" s="222" t="s">
        <v>1</v>
      </c>
      <c r="N144" s="223" t="s">
        <v>37</v>
      </c>
      <c r="O144" s="88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6" t="s">
        <v>139</v>
      </c>
      <c r="AT144" s="226" t="s">
        <v>141</v>
      </c>
      <c r="AU144" s="226" t="s">
        <v>82</v>
      </c>
      <c r="AY144" s="14" t="s">
        <v>140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4" t="s">
        <v>80</v>
      </c>
      <c r="BK144" s="227">
        <f>ROUND(I144*H144,2)</f>
        <v>0</v>
      </c>
      <c r="BL144" s="14" t="s">
        <v>139</v>
      </c>
      <c r="BM144" s="226" t="s">
        <v>204</v>
      </c>
    </row>
    <row r="145" s="2" customFormat="1" ht="24.15" customHeight="1">
      <c r="A145" s="35"/>
      <c r="B145" s="36"/>
      <c r="C145" s="214" t="s">
        <v>205</v>
      </c>
      <c r="D145" s="214" t="s">
        <v>141</v>
      </c>
      <c r="E145" s="215" t="s">
        <v>314</v>
      </c>
      <c r="F145" s="216" t="s">
        <v>315</v>
      </c>
      <c r="G145" s="217" t="s">
        <v>208</v>
      </c>
      <c r="H145" s="218">
        <v>136.41999999999999</v>
      </c>
      <c r="I145" s="219"/>
      <c r="J145" s="220">
        <f>ROUND(I145*H145,2)</f>
        <v>0</v>
      </c>
      <c r="K145" s="221"/>
      <c r="L145" s="41"/>
      <c r="M145" s="222" t="s">
        <v>1</v>
      </c>
      <c r="N145" s="223" t="s">
        <v>37</v>
      </c>
      <c r="O145" s="88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6" t="s">
        <v>139</v>
      </c>
      <c r="AT145" s="226" t="s">
        <v>141</v>
      </c>
      <c r="AU145" s="226" t="s">
        <v>82</v>
      </c>
      <c r="AY145" s="14" t="s">
        <v>140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4" t="s">
        <v>80</v>
      </c>
      <c r="BK145" s="227">
        <f>ROUND(I145*H145,2)</f>
        <v>0</v>
      </c>
      <c r="BL145" s="14" t="s">
        <v>139</v>
      </c>
      <c r="BM145" s="226" t="s">
        <v>209</v>
      </c>
    </row>
    <row r="146" s="2" customFormat="1" ht="33" customHeight="1">
      <c r="A146" s="35"/>
      <c r="B146" s="36"/>
      <c r="C146" s="214" t="s">
        <v>83</v>
      </c>
      <c r="D146" s="214" t="s">
        <v>141</v>
      </c>
      <c r="E146" s="215" t="s">
        <v>320</v>
      </c>
      <c r="F146" s="216" t="s">
        <v>321</v>
      </c>
      <c r="G146" s="217" t="s">
        <v>184</v>
      </c>
      <c r="H146" s="218">
        <v>16.029</v>
      </c>
      <c r="I146" s="219"/>
      <c r="J146" s="220">
        <f>ROUND(I146*H146,2)</f>
        <v>0</v>
      </c>
      <c r="K146" s="221"/>
      <c r="L146" s="41"/>
      <c r="M146" s="222" t="s">
        <v>1</v>
      </c>
      <c r="N146" s="223" t="s">
        <v>37</v>
      </c>
      <c r="O146" s="88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6" t="s">
        <v>139</v>
      </c>
      <c r="AT146" s="226" t="s">
        <v>141</v>
      </c>
      <c r="AU146" s="226" t="s">
        <v>82</v>
      </c>
      <c r="AY146" s="14" t="s">
        <v>140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4" t="s">
        <v>80</v>
      </c>
      <c r="BK146" s="227">
        <f>ROUND(I146*H146,2)</f>
        <v>0</v>
      </c>
      <c r="BL146" s="14" t="s">
        <v>139</v>
      </c>
      <c r="BM146" s="226" t="s">
        <v>89</v>
      </c>
    </row>
    <row r="147" s="2" customFormat="1" ht="33" customHeight="1">
      <c r="A147" s="35"/>
      <c r="B147" s="36"/>
      <c r="C147" s="214" t="s">
        <v>214</v>
      </c>
      <c r="D147" s="214" t="s">
        <v>141</v>
      </c>
      <c r="E147" s="215" t="s">
        <v>331</v>
      </c>
      <c r="F147" s="216" t="s">
        <v>332</v>
      </c>
      <c r="G147" s="217" t="s">
        <v>184</v>
      </c>
      <c r="H147" s="218">
        <v>8.0150000000000006</v>
      </c>
      <c r="I147" s="219"/>
      <c r="J147" s="220">
        <f>ROUND(I147*H147,2)</f>
        <v>0</v>
      </c>
      <c r="K147" s="221"/>
      <c r="L147" s="41"/>
      <c r="M147" s="222" t="s">
        <v>1</v>
      </c>
      <c r="N147" s="223" t="s">
        <v>37</v>
      </c>
      <c r="O147" s="88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6" t="s">
        <v>139</v>
      </c>
      <c r="AT147" s="226" t="s">
        <v>141</v>
      </c>
      <c r="AU147" s="226" t="s">
        <v>82</v>
      </c>
      <c r="AY147" s="14" t="s">
        <v>140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4" t="s">
        <v>80</v>
      </c>
      <c r="BK147" s="227">
        <f>ROUND(I147*H147,2)</f>
        <v>0</v>
      </c>
      <c r="BL147" s="14" t="s">
        <v>139</v>
      </c>
      <c r="BM147" s="226" t="s">
        <v>217</v>
      </c>
    </row>
    <row r="148" s="2" customFormat="1" ht="16.5" customHeight="1">
      <c r="A148" s="35"/>
      <c r="B148" s="36"/>
      <c r="C148" s="214" t="s">
        <v>8</v>
      </c>
      <c r="D148" s="214" t="s">
        <v>141</v>
      </c>
      <c r="E148" s="215" t="s">
        <v>333</v>
      </c>
      <c r="F148" s="216" t="s">
        <v>334</v>
      </c>
      <c r="G148" s="217" t="s">
        <v>194</v>
      </c>
      <c r="H148" s="218">
        <v>0.85599999999999998</v>
      </c>
      <c r="I148" s="219"/>
      <c r="J148" s="220">
        <f>ROUND(I148*H148,2)</f>
        <v>0</v>
      </c>
      <c r="K148" s="221"/>
      <c r="L148" s="41"/>
      <c r="M148" s="222" t="s">
        <v>1</v>
      </c>
      <c r="N148" s="223" t="s">
        <v>37</v>
      </c>
      <c r="O148" s="88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6" t="s">
        <v>139</v>
      </c>
      <c r="AT148" s="226" t="s">
        <v>141</v>
      </c>
      <c r="AU148" s="226" t="s">
        <v>82</v>
      </c>
      <c r="AY148" s="14" t="s">
        <v>140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4" t="s">
        <v>80</v>
      </c>
      <c r="BK148" s="227">
        <f>ROUND(I148*H148,2)</f>
        <v>0</v>
      </c>
      <c r="BL148" s="14" t="s">
        <v>139</v>
      </c>
      <c r="BM148" s="226" t="s">
        <v>220</v>
      </c>
    </row>
    <row r="149" s="2" customFormat="1" ht="21.75" customHeight="1">
      <c r="A149" s="35"/>
      <c r="B149" s="36"/>
      <c r="C149" s="214" t="s">
        <v>221</v>
      </c>
      <c r="D149" s="214" t="s">
        <v>141</v>
      </c>
      <c r="E149" s="215" t="s">
        <v>337</v>
      </c>
      <c r="F149" s="216" t="s">
        <v>338</v>
      </c>
      <c r="G149" s="217" t="s">
        <v>213</v>
      </c>
      <c r="H149" s="218">
        <v>8</v>
      </c>
      <c r="I149" s="219"/>
      <c r="J149" s="220">
        <f>ROUND(I149*H149,2)</f>
        <v>0</v>
      </c>
      <c r="K149" s="221"/>
      <c r="L149" s="41"/>
      <c r="M149" s="222" t="s">
        <v>1</v>
      </c>
      <c r="N149" s="223" t="s">
        <v>37</v>
      </c>
      <c r="O149" s="88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6" t="s">
        <v>139</v>
      </c>
      <c r="AT149" s="226" t="s">
        <v>141</v>
      </c>
      <c r="AU149" s="226" t="s">
        <v>82</v>
      </c>
      <c r="AY149" s="14" t="s">
        <v>140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4" t="s">
        <v>80</v>
      </c>
      <c r="BK149" s="227">
        <f>ROUND(I149*H149,2)</f>
        <v>0</v>
      </c>
      <c r="BL149" s="14" t="s">
        <v>139</v>
      </c>
      <c r="BM149" s="226" t="s">
        <v>224</v>
      </c>
    </row>
    <row r="150" s="2" customFormat="1" ht="33" customHeight="1">
      <c r="A150" s="35"/>
      <c r="B150" s="36"/>
      <c r="C150" s="235" t="s">
        <v>200</v>
      </c>
      <c r="D150" s="235" t="s">
        <v>201</v>
      </c>
      <c r="E150" s="236" t="s">
        <v>1159</v>
      </c>
      <c r="F150" s="237" t="s">
        <v>1160</v>
      </c>
      <c r="G150" s="238" t="s">
        <v>213</v>
      </c>
      <c r="H150" s="239">
        <v>2</v>
      </c>
      <c r="I150" s="240"/>
      <c r="J150" s="241">
        <f>ROUND(I150*H150,2)</f>
        <v>0</v>
      </c>
      <c r="K150" s="242"/>
      <c r="L150" s="243"/>
      <c r="M150" s="244" t="s">
        <v>1</v>
      </c>
      <c r="N150" s="245" t="s">
        <v>37</v>
      </c>
      <c r="O150" s="88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6" t="s">
        <v>191</v>
      </c>
      <c r="AT150" s="226" t="s">
        <v>201</v>
      </c>
      <c r="AU150" s="226" t="s">
        <v>82</v>
      </c>
      <c r="AY150" s="14" t="s">
        <v>140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4" t="s">
        <v>80</v>
      </c>
      <c r="BK150" s="227">
        <f>ROUND(I150*H150,2)</f>
        <v>0</v>
      </c>
      <c r="BL150" s="14" t="s">
        <v>139</v>
      </c>
      <c r="BM150" s="226" t="s">
        <v>227</v>
      </c>
    </row>
    <row r="151" s="2" customFormat="1" ht="33" customHeight="1">
      <c r="A151" s="35"/>
      <c r="B151" s="36"/>
      <c r="C151" s="235" t="s">
        <v>228</v>
      </c>
      <c r="D151" s="235" t="s">
        <v>201</v>
      </c>
      <c r="E151" s="236" t="s">
        <v>1161</v>
      </c>
      <c r="F151" s="237" t="s">
        <v>1162</v>
      </c>
      <c r="G151" s="238" t="s">
        <v>213</v>
      </c>
      <c r="H151" s="239">
        <v>6</v>
      </c>
      <c r="I151" s="240"/>
      <c r="J151" s="241">
        <f>ROUND(I151*H151,2)</f>
        <v>0</v>
      </c>
      <c r="K151" s="242"/>
      <c r="L151" s="243"/>
      <c r="M151" s="244" t="s">
        <v>1</v>
      </c>
      <c r="N151" s="245" t="s">
        <v>37</v>
      </c>
      <c r="O151" s="88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6" t="s">
        <v>191</v>
      </c>
      <c r="AT151" s="226" t="s">
        <v>201</v>
      </c>
      <c r="AU151" s="226" t="s">
        <v>82</v>
      </c>
      <c r="AY151" s="14" t="s">
        <v>140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4" t="s">
        <v>80</v>
      </c>
      <c r="BK151" s="227">
        <f>ROUND(I151*H151,2)</f>
        <v>0</v>
      </c>
      <c r="BL151" s="14" t="s">
        <v>139</v>
      </c>
      <c r="BM151" s="226" t="s">
        <v>92</v>
      </c>
    </row>
    <row r="152" s="12" customFormat="1" ht="22.8" customHeight="1">
      <c r="A152" s="12"/>
      <c r="B152" s="200"/>
      <c r="C152" s="201"/>
      <c r="D152" s="202" t="s">
        <v>71</v>
      </c>
      <c r="E152" s="228" t="s">
        <v>205</v>
      </c>
      <c r="F152" s="228" t="s">
        <v>368</v>
      </c>
      <c r="G152" s="201"/>
      <c r="H152" s="201"/>
      <c r="I152" s="204"/>
      <c r="J152" s="229">
        <f>BK152</f>
        <v>0</v>
      </c>
      <c r="K152" s="201"/>
      <c r="L152" s="206"/>
      <c r="M152" s="207"/>
      <c r="N152" s="208"/>
      <c r="O152" s="208"/>
      <c r="P152" s="209">
        <f>SUM(P153:P166)</f>
        <v>0</v>
      </c>
      <c r="Q152" s="208"/>
      <c r="R152" s="209">
        <f>SUM(R153:R166)</f>
        <v>0</v>
      </c>
      <c r="S152" s="208"/>
      <c r="T152" s="210">
        <f>SUM(T153:T166)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1" t="s">
        <v>80</v>
      </c>
      <c r="AT152" s="212" t="s">
        <v>71</v>
      </c>
      <c r="AU152" s="212" t="s">
        <v>80</v>
      </c>
      <c r="AY152" s="211" t="s">
        <v>140</v>
      </c>
      <c r="BK152" s="213">
        <f>SUM(BK153:BK166)</f>
        <v>0</v>
      </c>
    </row>
    <row r="153" s="2" customFormat="1" ht="33" customHeight="1">
      <c r="A153" s="35"/>
      <c r="B153" s="36"/>
      <c r="C153" s="214" t="s">
        <v>204</v>
      </c>
      <c r="D153" s="214" t="s">
        <v>141</v>
      </c>
      <c r="E153" s="215" t="s">
        <v>369</v>
      </c>
      <c r="F153" s="216" t="s">
        <v>370</v>
      </c>
      <c r="G153" s="217" t="s">
        <v>208</v>
      </c>
      <c r="H153" s="218">
        <v>202.56999999999999</v>
      </c>
      <c r="I153" s="219"/>
      <c r="J153" s="220">
        <f>ROUND(I153*H153,2)</f>
        <v>0</v>
      </c>
      <c r="K153" s="221"/>
      <c r="L153" s="41"/>
      <c r="M153" s="222" t="s">
        <v>1</v>
      </c>
      <c r="N153" s="223" t="s">
        <v>37</v>
      </c>
      <c r="O153" s="88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6" t="s">
        <v>139</v>
      </c>
      <c r="AT153" s="226" t="s">
        <v>141</v>
      </c>
      <c r="AU153" s="226" t="s">
        <v>82</v>
      </c>
      <c r="AY153" s="14" t="s">
        <v>140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4" t="s">
        <v>80</v>
      </c>
      <c r="BK153" s="227">
        <f>ROUND(I153*H153,2)</f>
        <v>0</v>
      </c>
      <c r="BL153" s="14" t="s">
        <v>139</v>
      </c>
      <c r="BM153" s="226" t="s">
        <v>233</v>
      </c>
    </row>
    <row r="154" s="2" customFormat="1" ht="24.15" customHeight="1">
      <c r="A154" s="35"/>
      <c r="B154" s="36"/>
      <c r="C154" s="214" t="s">
        <v>234</v>
      </c>
      <c r="D154" s="214" t="s">
        <v>141</v>
      </c>
      <c r="E154" s="215" t="s">
        <v>373</v>
      </c>
      <c r="F154" s="216" t="s">
        <v>374</v>
      </c>
      <c r="G154" s="217" t="s">
        <v>208</v>
      </c>
      <c r="H154" s="218">
        <v>572.88</v>
      </c>
      <c r="I154" s="219"/>
      <c r="J154" s="220">
        <f>ROUND(I154*H154,2)</f>
        <v>0</v>
      </c>
      <c r="K154" s="221"/>
      <c r="L154" s="41"/>
      <c r="M154" s="222" t="s">
        <v>1</v>
      </c>
      <c r="N154" s="223" t="s">
        <v>37</v>
      </c>
      <c r="O154" s="88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6" t="s">
        <v>139</v>
      </c>
      <c r="AT154" s="226" t="s">
        <v>141</v>
      </c>
      <c r="AU154" s="226" t="s">
        <v>82</v>
      </c>
      <c r="AY154" s="14" t="s">
        <v>140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4" t="s">
        <v>80</v>
      </c>
      <c r="BK154" s="227">
        <f>ROUND(I154*H154,2)</f>
        <v>0</v>
      </c>
      <c r="BL154" s="14" t="s">
        <v>139</v>
      </c>
      <c r="BM154" s="226" t="s">
        <v>237</v>
      </c>
    </row>
    <row r="155" s="2" customFormat="1" ht="21.75" customHeight="1">
      <c r="A155" s="35"/>
      <c r="B155" s="36"/>
      <c r="C155" s="214" t="s">
        <v>209</v>
      </c>
      <c r="D155" s="214" t="s">
        <v>141</v>
      </c>
      <c r="E155" s="215" t="s">
        <v>376</v>
      </c>
      <c r="F155" s="216" t="s">
        <v>377</v>
      </c>
      <c r="G155" s="217" t="s">
        <v>208</v>
      </c>
      <c r="H155" s="218">
        <v>3.8399999999999999</v>
      </c>
      <c r="I155" s="219"/>
      <c r="J155" s="220">
        <f>ROUND(I155*H155,2)</f>
        <v>0</v>
      </c>
      <c r="K155" s="221"/>
      <c r="L155" s="41"/>
      <c r="M155" s="222" t="s">
        <v>1</v>
      </c>
      <c r="N155" s="223" t="s">
        <v>37</v>
      </c>
      <c r="O155" s="88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6" t="s">
        <v>139</v>
      </c>
      <c r="AT155" s="226" t="s">
        <v>141</v>
      </c>
      <c r="AU155" s="226" t="s">
        <v>82</v>
      </c>
      <c r="AY155" s="14" t="s">
        <v>140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4" t="s">
        <v>80</v>
      </c>
      <c r="BK155" s="227">
        <f>ROUND(I155*H155,2)</f>
        <v>0</v>
      </c>
      <c r="BL155" s="14" t="s">
        <v>139</v>
      </c>
      <c r="BM155" s="226" t="s">
        <v>241</v>
      </c>
    </row>
    <row r="156" s="2" customFormat="1" ht="21.75" customHeight="1">
      <c r="A156" s="35"/>
      <c r="B156" s="36"/>
      <c r="C156" s="214" t="s">
        <v>242</v>
      </c>
      <c r="D156" s="214" t="s">
        <v>141</v>
      </c>
      <c r="E156" s="215" t="s">
        <v>380</v>
      </c>
      <c r="F156" s="216" t="s">
        <v>381</v>
      </c>
      <c r="G156" s="217" t="s">
        <v>208</v>
      </c>
      <c r="H156" s="218">
        <v>92.079999999999998</v>
      </c>
      <c r="I156" s="219"/>
      <c r="J156" s="220">
        <f>ROUND(I156*H156,2)</f>
        <v>0</v>
      </c>
      <c r="K156" s="221"/>
      <c r="L156" s="41"/>
      <c r="M156" s="222" t="s">
        <v>1</v>
      </c>
      <c r="N156" s="223" t="s">
        <v>37</v>
      </c>
      <c r="O156" s="88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6" t="s">
        <v>139</v>
      </c>
      <c r="AT156" s="226" t="s">
        <v>141</v>
      </c>
      <c r="AU156" s="226" t="s">
        <v>82</v>
      </c>
      <c r="AY156" s="14" t="s">
        <v>140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4" t="s">
        <v>80</v>
      </c>
      <c r="BK156" s="227">
        <f>ROUND(I156*H156,2)</f>
        <v>0</v>
      </c>
      <c r="BL156" s="14" t="s">
        <v>139</v>
      </c>
      <c r="BM156" s="226" t="s">
        <v>245</v>
      </c>
    </row>
    <row r="157" s="2" customFormat="1" ht="24.15" customHeight="1">
      <c r="A157" s="35"/>
      <c r="B157" s="36"/>
      <c r="C157" s="214" t="s">
        <v>89</v>
      </c>
      <c r="D157" s="214" t="s">
        <v>141</v>
      </c>
      <c r="E157" s="215" t="s">
        <v>383</v>
      </c>
      <c r="F157" s="216" t="s">
        <v>384</v>
      </c>
      <c r="G157" s="217" t="s">
        <v>184</v>
      </c>
      <c r="H157" s="218">
        <v>13.643000000000001</v>
      </c>
      <c r="I157" s="219"/>
      <c r="J157" s="220">
        <f>ROUND(I157*H157,2)</f>
        <v>0</v>
      </c>
      <c r="K157" s="221"/>
      <c r="L157" s="41"/>
      <c r="M157" s="222" t="s">
        <v>1</v>
      </c>
      <c r="N157" s="223" t="s">
        <v>37</v>
      </c>
      <c r="O157" s="88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6" t="s">
        <v>139</v>
      </c>
      <c r="AT157" s="226" t="s">
        <v>141</v>
      </c>
      <c r="AU157" s="226" t="s">
        <v>82</v>
      </c>
      <c r="AY157" s="14" t="s">
        <v>140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4" t="s">
        <v>80</v>
      </c>
      <c r="BK157" s="227">
        <f>ROUND(I157*H157,2)</f>
        <v>0</v>
      </c>
      <c r="BL157" s="14" t="s">
        <v>139</v>
      </c>
      <c r="BM157" s="226" t="s">
        <v>95</v>
      </c>
    </row>
    <row r="158" s="2" customFormat="1" ht="21.75" customHeight="1">
      <c r="A158" s="35"/>
      <c r="B158" s="36"/>
      <c r="C158" s="214" t="s">
        <v>7</v>
      </c>
      <c r="D158" s="214" t="s">
        <v>141</v>
      </c>
      <c r="E158" s="215" t="s">
        <v>401</v>
      </c>
      <c r="F158" s="216" t="s">
        <v>402</v>
      </c>
      <c r="G158" s="217" t="s">
        <v>208</v>
      </c>
      <c r="H158" s="218">
        <v>202.56999999999999</v>
      </c>
      <c r="I158" s="219"/>
      <c r="J158" s="220">
        <f>ROUND(I158*H158,2)</f>
        <v>0</v>
      </c>
      <c r="K158" s="221"/>
      <c r="L158" s="41"/>
      <c r="M158" s="222" t="s">
        <v>1</v>
      </c>
      <c r="N158" s="223" t="s">
        <v>37</v>
      </c>
      <c r="O158" s="88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6" t="s">
        <v>139</v>
      </c>
      <c r="AT158" s="226" t="s">
        <v>141</v>
      </c>
      <c r="AU158" s="226" t="s">
        <v>82</v>
      </c>
      <c r="AY158" s="14" t="s">
        <v>140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4" t="s">
        <v>80</v>
      </c>
      <c r="BK158" s="227">
        <f>ROUND(I158*H158,2)</f>
        <v>0</v>
      </c>
      <c r="BL158" s="14" t="s">
        <v>139</v>
      </c>
      <c r="BM158" s="226" t="s">
        <v>251</v>
      </c>
    </row>
    <row r="159" s="2" customFormat="1" ht="24.15" customHeight="1">
      <c r="A159" s="35"/>
      <c r="B159" s="36"/>
      <c r="C159" s="214" t="s">
        <v>217</v>
      </c>
      <c r="D159" s="214" t="s">
        <v>141</v>
      </c>
      <c r="E159" s="215" t="s">
        <v>404</v>
      </c>
      <c r="F159" s="216" t="s">
        <v>405</v>
      </c>
      <c r="G159" s="217" t="s">
        <v>208</v>
      </c>
      <c r="H159" s="218">
        <v>202.56999999999999</v>
      </c>
      <c r="I159" s="219"/>
      <c r="J159" s="220">
        <f>ROUND(I159*H159,2)</f>
        <v>0</v>
      </c>
      <c r="K159" s="221"/>
      <c r="L159" s="41"/>
      <c r="M159" s="222" t="s">
        <v>1</v>
      </c>
      <c r="N159" s="223" t="s">
        <v>37</v>
      </c>
      <c r="O159" s="88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6" t="s">
        <v>139</v>
      </c>
      <c r="AT159" s="226" t="s">
        <v>141</v>
      </c>
      <c r="AU159" s="226" t="s">
        <v>82</v>
      </c>
      <c r="AY159" s="14" t="s">
        <v>140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4" t="s">
        <v>80</v>
      </c>
      <c r="BK159" s="227">
        <f>ROUND(I159*H159,2)</f>
        <v>0</v>
      </c>
      <c r="BL159" s="14" t="s">
        <v>139</v>
      </c>
      <c r="BM159" s="226" t="s">
        <v>254</v>
      </c>
    </row>
    <row r="160" s="2" customFormat="1" ht="21.75" customHeight="1">
      <c r="A160" s="35"/>
      <c r="B160" s="36"/>
      <c r="C160" s="214" t="s">
        <v>255</v>
      </c>
      <c r="D160" s="214" t="s">
        <v>141</v>
      </c>
      <c r="E160" s="215" t="s">
        <v>411</v>
      </c>
      <c r="F160" s="216" t="s">
        <v>412</v>
      </c>
      <c r="G160" s="217" t="s">
        <v>208</v>
      </c>
      <c r="H160" s="218">
        <v>11.912000000000001</v>
      </c>
      <c r="I160" s="219"/>
      <c r="J160" s="220">
        <f>ROUND(I160*H160,2)</f>
        <v>0</v>
      </c>
      <c r="K160" s="221"/>
      <c r="L160" s="41"/>
      <c r="M160" s="222" t="s">
        <v>1</v>
      </c>
      <c r="N160" s="223" t="s">
        <v>37</v>
      </c>
      <c r="O160" s="88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6" t="s">
        <v>139</v>
      </c>
      <c r="AT160" s="226" t="s">
        <v>141</v>
      </c>
      <c r="AU160" s="226" t="s">
        <v>82</v>
      </c>
      <c r="AY160" s="14" t="s">
        <v>140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4" t="s">
        <v>80</v>
      </c>
      <c r="BK160" s="227">
        <f>ROUND(I160*H160,2)</f>
        <v>0</v>
      </c>
      <c r="BL160" s="14" t="s">
        <v>139</v>
      </c>
      <c r="BM160" s="226" t="s">
        <v>258</v>
      </c>
    </row>
    <row r="161" s="2" customFormat="1" ht="24.15" customHeight="1">
      <c r="A161" s="35"/>
      <c r="B161" s="36"/>
      <c r="C161" s="214" t="s">
        <v>220</v>
      </c>
      <c r="D161" s="214" t="s">
        <v>141</v>
      </c>
      <c r="E161" s="215" t="s">
        <v>418</v>
      </c>
      <c r="F161" s="216" t="s">
        <v>419</v>
      </c>
      <c r="G161" s="217" t="s">
        <v>208</v>
      </c>
      <c r="H161" s="218">
        <v>1.3799999999999999</v>
      </c>
      <c r="I161" s="219"/>
      <c r="J161" s="220">
        <f>ROUND(I161*H161,2)</f>
        <v>0</v>
      </c>
      <c r="K161" s="221"/>
      <c r="L161" s="41"/>
      <c r="M161" s="222" t="s">
        <v>1</v>
      </c>
      <c r="N161" s="223" t="s">
        <v>37</v>
      </c>
      <c r="O161" s="88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6" t="s">
        <v>139</v>
      </c>
      <c r="AT161" s="226" t="s">
        <v>141</v>
      </c>
      <c r="AU161" s="226" t="s">
        <v>82</v>
      </c>
      <c r="AY161" s="14" t="s">
        <v>140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4" t="s">
        <v>80</v>
      </c>
      <c r="BK161" s="227">
        <f>ROUND(I161*H161,2)</f>
        <v>0</v>
      </c>
      <c r="BL161" s="14" t="s">
        <v>139</v>
      </c>
      <c r="BM161" s="226" t="s">
        <v>261</v>
      </c>
    </row>
    <row r="162" s="2" customFormat="1" ht="24.15" customHeight="1">
      <c r="A162" s="35"/>
      <c r="B162" s="36"/>
      <c r="C162" s="214" t="s">
        <v>262</v>
      </c>
      <c r="D162" s="214" t="s">
        <v>141</v>
      </c>
      <c r="E162" s="215" t="s">
        <v>1163</v>
      </c>
      <c r="F162" s="216" t="s">
        <v>1164</v>
      </c>
      <c r="G162" s="217" t="s">
        <v>184</v>
      </c>
      <c r="H162" s="218">
        <v>0.35999999999999999</v>
      </c>
      <c r="I162" s="219"/>
      <c r="J162" s="220">
        <f>ROUND(I162*H162,2)</f>
        <v>0</v>
      </c>
      <c r="K162" s="221"/>
      <c r="L162" s="41"/>
      <c r="M162" s="222" t="s">
        <v>1</v>
      </c>
      <c r="N162" s="223" t="s">
        <v>37</v>
      </c>
      <c r="O162" s="88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6" t="s">
        <v>139</v>
      </c>
      <c r="AT162" s="226" t="s">
        <v>141</v>
      </c>
      <c r="AU162" s="226" t="s">
        <v>82</v>
      </c>
      <c r="AY162" s="14" t="s">
        <v>140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4" t="s">
        <v>80</v>
      </c>
      <c r="BK162" s="227">
        <f>ROUND(I162*H162,2)</f>
        <v>0</v>
      </c>
      <c r="BL162" s="14" t="s">
        <v>139</v>
      </c>
      <c r="BM162" s="226" t="s">
        <v>98</v>
      </c>
    </row>
    <row r="163" s="2" customFormat="1" ht="24.15" customHeight="1">
      <c r="A163" s="35"/>
      <c r="B163" s="36"/>
      <c r="C163" s="214" t="s">
        <v>224</v>
      </c>
      <c r="D163" s="214" t="s">
        <v>141</v>
      </c>
      <c r="E163" s="215" t="s">
        <v>422</v>
      </c>
      <c r="F163" s="216" t="s">
        <v>423</v>
      </c>
      <c r="G163" s="217" t="s">
        <v>240</v>
      </c>
      <c r="H163" s="218">
        <v>2.2000000000000002</v>
      </c>
      <c r="I163" s="219"/>
      <c r="J163" s="220">
        <f>ROUND(I163*H163,2)</f>
        <v>0</v>
      </c>
      <c r="K163" s="221"/>
      <c r="L163" s="41"/>
      <c r="M163" s="222" t="s">
        <v>1</v>
      </c>
      <c r="N163" s="223" t="s">
        <v>37</v>
      </c>
      <c r="O163" s="88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6" t="s">
        <v>139</v>
      </c>
      <c r="AT163" s="226" t="s">
        <v>141</v>
      </c>
      <c r="AU163" s="226" t="s">
        <v>82</v>
      </c>
      <c r="AY163" s="14" t="s">
        <v>140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4" t="s">
        <v>80</v>
      </c>
      <c r="BK163" s="227">
        <f>ROUND(I163*H163,2)</f>
        <v>0</v>
      </c>
      <c r="BL163" s="14" t="s">
        <v>139</v>
      </c>
      <c r="BM163" s="226" t="s">
        <v>267</v>
      </c>
    </row>
    <row r="164" s="2" customFormat="1" ht="37.8" customHeight="1">
      <c r="A164" s="35"/>
      <c r="B164" s="36"/>
      <c r="C164" s="214" t="s">
        <v>268</v>
      </c>
      <c r="D164" s="214" t="s">
        <v>141</v>
      </c>
      <c r="E164" s="215" t="s">
        <v>436</v>
      </c>
      <c r="F164" s="216" t="s">
        <v>437</v>
      </c>
      <c r="G164" s="217" t="s">
        <v>208</v>
      </c>
      <c r="H164" s="218">
        <v>202.56999999999999</v>
      </c>
      <c r="I164" s="219"/>
      <c r="J164" s="220">
        <f>ROUND(I164*H164,2)</f>
        <v>0</v>
      </c>
      <c r="K164" s="221"/>
      <c r="L164" s="41"/>
      <c r="M164" s="222" t="s">
        <v>1</v>
      </c>
      <c r="N164" s="223" t="s">
        <v>37</v>
      </c>
      <c r="O164" s="88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6" t="s">
        <v>139</v>
      </c>
      <c r="AT164" s="226" t="s">
        <v>141</v>
      </c>
      <c r="AU164" s="226" t="s">
        <v>82</v>
      </c>
      <c r="AY164" s="14" t="s">
        <v>140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4" t="s">
        <v>80</v>
      </c>
      <c r="BK164" s="227">
        <f>ROUND(I164*H164,2)</f>
        <v>0</v>
      </c>
      <c r="BL164" s="14" t="s">
        <v>139</v>
      </c>
      <c r="BM164" s="226" t="s">
        <v>271</v>
      </c>
    </row>
    <row r="165" s="2" customFormat="1" ht="37.8" customHeight="1">
      <c r="A165" s="35"/>
      <c r="B165" s="36"/>
      <c r="C165" s="214" t="s">
        <v>227</v>
      </c>
      <c r="D165" s="214" t="s">
        <v>141</v>
      </c>
      <c r="E165" s="215" t="s">
        <v>439</v>
      </c>
      <c r="F165" s="216" t="s">
        <v>440</v>
      </c>
      <c r="G165" s="217" t="s">
        <v>208</v>
      </c>
      <c r="H165" s="218">
        <v>277.78199999999998</v>
      </c>
      <c r="I165" s="219"/>
      <c r="J165" s="220">
        <f>ROUND(I165*H165,2)</f>
        <v>0</v>
      </c>
      <c r="K165" s="221"/>
      <c r="L165" s="41"/>
      <c r="M165" s="222" t="s">
        <v>1</v>
      </c>
      <c r="N165" s="223" t="s">
        <v>37</v>
      </c>
      <c r="O165" s="88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6" t="s">
        <v>139</v>
      </c>
      <c r="AT165" s="226" t="s">
        <v>141</v>
      </c>
      <c r="AU165" s="226" t="s">
        <v>82</v>
      </c>
      <c r="AY165" s="14" t="s">
        <v>140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4" t="s">
        <v>80</v>
      </c>
      <c r="BK165" s="227">
        <f>ROUND(I165*H165,2)</f>
        <v>0</v>
      </c>
      <c r="BL165" s="14" t="s">
        <v>139</v>
      </c>
      <c r="BM165" s="226" t="s">
        <v>274</v>
      </c>
    </row>
    <row r="166" s="2" customFormat="1" ht="24.15" customHeight="1">
      <c r="A166" s="35"/>
      <c r="B166" s="36"/>
      <c r="C166" s="214" t="s">
        <v>275</v>
      </c>
      <c r="D166" s="214" t="s">
        <v>141</v>
      </c>
      <c r="E166" s="215" t="s">
        <v>443</v>
      </c>
      <c r="F166" s="216" t="s">
        <v>444</v>
      </c>
      <c r="G166" s="217" t="s">
        <v>208</v>
      </c>
      <c r="H166" s="218">
        <v>46.299999999999997</v>
      </c>
      <c r="I166" s="219"/>
      <c r="J166" s="220">
        <f>ROUND(I166*H166,2)</f>
        <v>0</v>
      </c>
      <c r="K166" s="221"/>
      <c r="L166" s="41"/>
      <c r="M166" s="222" t="s">
        <v>1</v>
      </c>
      <c r="N166" s="223" t="s">
        <v>37</v>
      </c>
      <c r="O166" s="88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6" t="s">
        <v>139</v>
      </c>
      <c r="AT166" s="226" t="s">
        <v>141</v>
      </c>
      <c r="AU166" s="226" t="s">
        <v>82</v>
      </c>
      <c r="AY166" s="14" t="s">
        <v>140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4" t="s">
        <v>80</v>
      </c>
      <c r="BK166" s="227">
        <f>ROUND(I166*H166,2)</f>
        <v>0</v>
      </c>
      <c r="BL166" s="14" t="s">
        <v>139</v>
      </c>
      <c r="BM166" s="226" t="s">
        <v>278</v>
      </c>
    </row>
    <row r="167" s="12" customFormat="1" ht="22.8" customHeight="1">
      <c r="A167" s="12"/>
      <c r="B167" s="200"/>
      <c r="C167" s="201"/>
      <c r="D167" s="202" t="s">
        <v>71</v>
      </c>
      <c r="E167" s="228" t="s">
        <v>446</v>
      </c>
      <c r="F167" s="228" t="s">
        <v>447</v>
      </c>
      <c r="G167" s="201"/>
      <c r="H167" s="201"/>
      <c r="I167" s="204"/>
      <c r="J167" s="229">
        <f>BK167</f>
        <v>0</v>
      </c>
      <c r="K167" s="201"/>
      <c r="L167" s="206"/>
      <c r="M167" s="207"/>
      <c r="N167" s="208"/>
      <c r="O167" s="208"/>
      <c r="P167" s="209">
        <f>SUM(P168:P171)</f>
        <v>0</v>
      </c>
      <c r="Q167" s="208"/>
      <c r="R167" s="209">
        <f>SUM(R168:R171)</f>
        <v>0</v>
      </c>
      <c r="S167" s="208"/>
      <c r="T167" s="210">
        <f>SUM(T168:T171)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1" t="s">
        <v>80</v>
      </c>
      <c r="AT167" s="212" t="s">
        <v>71</v>
      </c>
      <c r="AU167" s="212" t="s">
        <v>80</v>
      </c>
      <c r="AY167" s="211" t="s">
        <v>140</v>
      </c>
      <c r="BK167" s="213">
        <f>SUM(BK168:BK171)</f>
        <v>0</v>
      </c>
    </row>
    <row r="168" s="2" customFormat="1" ht="33" customHeight="1">
      <c r="A168" s="35"/>
      <c r="B168" s="36"/>
      <c r="C168" s="214" t="s">
        <v>92</v>
      </c>
      <c r="D168" s="214" t="s">
        <v>141</v>
      </c>
      <c r="E168" s="215" t="s">
        <v>448</v>
      </c>
      <c r="F168" s="216" t="s">
        <v>449</v>
      </c>
      <c r="G168" s="217" t="s">
        <v>194</v>
      </c>
      <c r="H168" s="218">
        <v>71.799000000000007</v>
      </c>
      <c r="I168" s="219"/>
      <c r="J168" s="220">
        <f>ROUND(I168*H168,2)</f>
        <v>0</v>
      </c>
      <c r="K168" s="221"/>
      <c r="L168" s="41"/>
      <c r="M168" s="222" t="s">
        <v>1</v>
      </c>
      <c r="N168" s="223" t="s">
        <v>37</v>
      </c>
      <c r="O168" s="88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6" t="s">
        <v>139</v>
      </c>
      <c r="AT168" s="226" t="s">
        <v>141</v>
      </c>
      <c r="AU168" s="226" t="s">
        <v>82</v>
      </c>
      <c r="AY168" s="14" t="s">
        <v>140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4" t="s">
        <v>80</v>
      </c>
      <c r="BK168" s="227">
        <f>ROUND(I168*H168,2)</f>
        <v>0</v>
      </c>
      <c r="BL168" s="14" t="s">
        <v>139</v>
      </c>
      <c r="BM168" s="226" t="s">
        <v>101</v>
      </c>
    </row>
    <row r="169" s="2" customFormat="1" ht="24.15" customHeight="1">
      <c r="A169" s="35"/>
      <c r="B169" s="36"/>
      <c r="C169" s="214" t="s">
        <v>281</v>
      </c>
      <c r="D169" s="214" t="s">
        <v>141</v>
      </c>
      <c r="E169" s="215" t="s">
        <v>452</v>
      </c>
      <c r="F169" s="216" t="s">
        <v>453</v>
      </c>
      <c r="G169" s="217" t="s">
        <v>194</v>
      </c>
      <c r="H169" s="218">
        <v>71.799000000000007</v>
      </c>
      <c r="I169" s="219"/>
      <c r="J169" s="220">
        <f>ROUND(I169*H169,2)</f>
        <v>0</v>
      </c>
      <c r="K169" s="221"/>
      <c r="L169" s="41"/>
      <c r="M169" s="222" t="s">
        <v>1</v>
      </c>
      <c r="N169" s="223" t="s">
        <v>37</v>
      </c>
      <c r="O169" s="88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6" t="s">
        <v>139</v>
      </c>
      <c r="AT169" s="226" t="s">
        <v>141</v>
      </c>
      <c r="AU169" s="226" t="s">
        <v>82</v>
      </c>
      <c r="AY169" s="14" t="s">
        <v>140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14" t="s">
        <v>80</v>
      </c>
      <c r="BK169" s="227">
        <f>ROUND(I169*H169,2)</f>
        <v>0</v>
      </c>
      <c r="BL169" s="14" t="s">
        <v>139</v>
      </c>
      <c r="BM169" s="226" t="s">
        <v>284</v>
      </c>
    </row>
    <row r="170" s="2" customFormat="1" ht="24.15" customHeight="1">
      <c r="A170" s="35"/>
      <c r="B170" s="36"/>
      <c r="C170" s="214" t="s">
        <v>233</v>
      </c>
      <c r="D170" s="214" t="s">
        <v>141</v>
      </c>
      <c r="E170" s="215" t="s">
        <v>455</v>
      </c>
      <c r="F170" s="216" t="s">
        <v>456</v>
      </c>
      <c r="G170" s="217" t="s">
        <v>194</v>
      </c>
      <c r="H170" s="218">
        <v>646.19100000000003</v>
      </c>
      <c r="I170" s="219"/>
      <c r="J170" s="220">
        <f>ROUND(I170*H170,2)</f>
        <v>0</v>
      </c>
      <c r="K170" s="221"/>
      <c r="L170" s="41"/>
      <c r="M170" s="222" t="s">
        <v>1</v>
      </c>
      <c r="N170" s="223" t="s">
        <v>37</v>
      </c>
      <c r="O170" s="88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6" t="s">
        <v>139</v>
      </c>
      <c r="AT170" s="226" t="s">
        <v>141</v>
      </c>
      <c r="AU170" s="226" t="s">
        <v>82</v>
      </c>
      <c r="AY170" s="14" t="s">
        <v>140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4" t="s">
        <v>80</v>
      </c>
      <c r="BK170" s="227">
        <f>ROUND(I170*H170,2)</f>
        <v>0</v>
      </c>
      <c r="BL170" s="14" t="s">
        <v>139</v>
      </c>
      <c r="BM170" s="226" t="s">
        <v>287</v>
      </c>
    </row>
    <row r="171" s="2" customFormat="1" ht="44.25" customHeight="1">
      <c r="A171" s="35"/>
      <c r="B171" s="36"/>
      <c r="C171" s="214" t="s">
        <v>289</v>
      </c>
      <c r="D171" s="214" t="s">
        <v>141</v>
      </c>
      <c r="E171" s="215" t="s">
        <v>459</v>
      </c>
      <c r="F171" s="216" t="s">
        <v>460</v>
      </c>
      <c r="G171" s="217" t="s">
        <v>194</v>
      </c>
      <c r="H171" s="218">
        <v>71.799000000000007</v>
      </c>
      <c r="I171" s="219"/>
      <c r="J171" s="220">
        <f>ROUND(I171*H171,2)</f>
        <v>0</v>
      </c>
      <c r="K171" s="221"/>
      <c r="L171" s="41"/>
      <c r="M171" s="222" t="s">
        <v>1</v>
      </c>
      <c r="N171" s="223" t="s">
        <v>37</v>
      </c>
      <c r="O171" s="88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6" t="s">
        <v>139</v>
      </c>
      <c r="AT171" s="226" t="s">
        <v>141</v>
      </c>
      <c r="AU171" s="226" t="s">
        <v>82</v>
      </c>
      <c r="AY171" s="14" t="s">
        <v>140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14" t="s">
        <v>80</v>
      </c>
      <c r="BK171" s="227">
        <f>ROUND(I171*H171,2)</f>
        <v>0</v>
      </c>
      <c r="BL171" s="14" t="s">
        <v>139</v>
      </c>
      <c r="BM171" s="226" t="s">
        <v>292</v>
      </c>
    </row>
    <row r="172" s="12" customFormat="1" ht="22.8" customHeight="1">
      <c r="A172" s="12"/>
      <c r="B172" s="200"/>
      <c r="C172" s="201"/>
      <c r="D172" s="202" t="s">
        <v>71</v>
      </c>
      <c r="E172" s="228" t="s">
        <v>462</v>
      </c>
      <c r="F172" s="228" t="s">
        <v>463</v>
      </c>
      <c r="G172" s="201"/>
      <c r="H172" s="201"/>
      <c r="I172" s="204"/>
      <c r="J172" s="229">
        <f>BK172</f>
        <v>0</v>
      </c>
      <c r="K172" s="201"/>
      <c r="L172" s="206"/>
      <c r="M172" s="207"/>
      <c r="N172" s="208"/>
      <c r="O172" s="208"/>
      <c r="P172" s="209">
        <f>P173</f>
        <v>0</v>
      </c>
      <c r="Q172" s="208"/>
      <c r="R172" s="209">
        <f>R173</f>
        <v>0</v>
      </c>
      <c r="S172" s="208"/>
      <c r="T172" s="210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1" t="s">
        <v>80</v>
      </c>
      <c r="AT172" s="212" t="s">
        <v>71</v>
      </c>
      <c r="AU172" s="212" t="s">
        <v>80</v>
      </c>
      <c r="AY172" s="211" t="s">
        <v>140</v>
      </c>
      <c r="BK172" s="213">
        <f>BK173</f>
        <v>0</v>
      </c>
    </row>
    <row r="173" s="2" customFormat="1" ht="24.15" customHeight="1">
      <c r="A173" s="35"/>
      <c r="B173" s="36"/>
      <c r="C173" s="214" t="s">
        <v>237</v>
      </c>
      <c r="D173" s="214" t="s">
        <v>141</v>
      </c>
      <c r="E173" s="215" t="s">
        <v>464</v>
      </c>
      <c r="F173" s="216" t="s">
        <v>465</v>
      </c>
      <c r="G173" s="217" t="s">
        <v>194</v>
      </c>
      <c r="H173" s="218">
        <v>56.116</v>
      </c>
      <c r="I173" s="219"/>
      <c r="J173" s="220">
        <f>ROUND(I173*H173,2)</f>
        <v>0</v>
      </c>
      <c r="K173" s="221"/>
      <c r="L173" s="41"/>
      <c r="M173" s="222" t="s">
        <v>1</v>
      </c>
      <c r="N173" s="223" t="s">
        <v>37</v>
      </c>
      <c r="O173" s="88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6" t="s">
        <v>139</v>
      </c>
      <c r="AT173" s="226" t="s">
        <v>141</v>
      </c>
      <c r="AU173" s="226" t="s">
        <v>82</v>
      </c>
      <c r="AY173" s="14" t="s">
        <v>140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4" t="s">
        <v>80</v>
      </c>
      <c r="BK173" s="227">
        <f>ROUND(I173*H173,2)</f>
        <v>0</v>
      </c>
      <c r="BL173" s="14" t="s">
        <v>139</v>
      </c>
      <c r="BM173" s="226" t="s">
        <v>296</v>
      </c>
    </row>
    <row r="174" s="12" customFormat="1" ht="25.92" customHeight="1">
      <c r="A174" s="12"/>
      <c r="B174" s="200"/>
      <c r="C174" s="201"/>
      <c r="D174" s="202" t="s">
        <v>71</v>
      </c>
      <c r="E174" s="203" t="s">
        <v>467</v>
      </c>
      <c r="F174" s="203" t="s">
        <v>468</v>
      </c>
      <c r="G174" s="201"/>
      <c r="H174" s="201"/>
      <c r="I174" s="204"/>
      <c r="J174" s="205">
        <f>BK174</f>
        <v>0</v>
      </c>
      <c r="K174" s="201"/>
      <c r="L174" s="206"/>
      <c r="M174" s="207"/>
      <c r="N174" s="208"/>
      <c r="O174" s="208"/>
      <c r="P174" s="209">
        <f>P175+P179+P183+P191+P200+P220+P228+P240+P250+P258</f>
        <v>0</v>
      </c>
      <c r="Q174" s="208"/>
      <c r="R174" s="209">
        <f>R175+R179+R183+R191+R200+R220+R228+R240+R250+R258</f>
        <v>0</v>
      </c>
      <c r="S174" s="208"/>
      <c r="T174" s="210">
        <f>T175+T179+T183+T191+T200+T220+T228+T240+T250+T258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1" t="s">
        <v>82</v>
      </c>
      <c r="AT174" s="212" t="s">
        <v>71</v>
      </c>
      <c r="AU174" s="212" t="s">
        <v>72</v>
      </c>
      <c r="AY174" s="211" t="s">
        <v>140</v>
      </c>
      <c r="BK174" s="213">
        <f>BK175+BK179+BK183+BK191+BK200+BK220+BK228+BK240+BK250+BK258</f>
        <v>0</v>
      </c>
    </row>
    <row r="175" s="12" customFormat="1" ht="22.8" customHeight="1">
      <c r="A175" s="12"/>
      <c r="B175" s="200"/>
      <c r="C175" s="201"/>
      <c r="D175" s="202" t="s">
        <v>71</v>
      </c>
      <c r="E175" s="228" t="s">
        <v>469</v>
      </c>
      <c r="F175" s="228" t="s">
        <v>470</v>
      </c>
      <c r="G175" s="201"/>
      <c r="H175" s="201"/>
      <c r="I175" s="204"/>
      <c r="J175" s="229">
        <f>BK175</f>
        <v>0</v>
      </c>
      <c r="K175" s="201"/>
      <c r="L175" s="206"/>
      <c r="M175" s="207"/>
      <c r="N175" s="208"/>
      <c r="O175" s="208"/>
      <c r="P175" s="209">
        <f>SUM(P176:P178)</f>
        <v>0</v>
      </c>
      <c r="Q175" s="208"/>
      <c r="R175" s="209">
        <f>SUM(R176:R178)</f>
        <v>0</v>
      </c>
      <c r="S175" s="208"/>
      <c r="T175" s="210">
        <f>SUM(T176:T178)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1" t="s">
        <v>82</v>
      </c>
      <c r="AT175" s="212" t="s">
        <v>71</v>
      </c>
      <c r="AU175" s="212" t="s">
        <v>80</v>
      </c>
      <c r="AY175" s="211" t="s">
        <v>140</v>
      </c>
      <c r="BK175" s="213">
        <f>SUM(BK176:BK178)</f>
        <v>0</v>
      </c>
    </row>
    <row r="176" s="2" customFormat="1" ht="37.8" customHeight="1">
      <c r="A176" s="35"/>
      <c r="B176" s="36"/>
      <c r="C176" s="214" t="s">
        <v>297</v>
      </c>
      <c r="D176" s="214" t="s">
        <v>141</v>
      </c>
      <c r="E176" s="215" t="s">
        <v>484</v>
      </c>
      <c r="F176" s="216" t="s">
        <v>485</v>
      </c>
      <c r="G176" s="217" t="s">
        <v>208</v>
      </c>
      <c r="H176" s="218">
        <v>146.80000000000001</v>
      </c>
      <c r="I176" s="219"/>
      <c r="J176" s="220">
        <f>ROUND(I176*H176,2)</f>
        <v>0</v>
      </c>
      <c r="K176" s="221"/>
      <c r="L176" s="41"/>
      <c r="M176" s="222" t="s">
        <v>1</v>
      </c>
      <c r="N176" s="223" t="s">
        <v>37</v>
      </c>
      <c r="O176" s="88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6" t="s">
        <v>204</v>
      </c>
      <c r="AT176" s="226" t="s">
        <v>141</v>
      </c>
      <c r="AU176" s="226" t="s">
        <v>82</v>
      </c>
      <c r="AY176" s="14" t="s">
        <v>140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14" t="s">
        <v>80</v>
      </c>
      <c r="BK176" s="227">
        <f>ROUND(I176*H176,2)</f>
        <v>0</v>
      </c>
      <c r="BL176" s="14" t="s">
        <v>204</v>
      </c>
      <c r="BM176" s="226" t="s">
        <v>104</v>
      </c>
    </row>
    <row r="177" s="2" customFormat="1" ht="37.8" customHeight="1">
      <c r="A177" s="35"/>
      <c r="B177" s="36"/>
      <c r="C177" s="214" t="s">
        <v>241</v>
      </c>
      <c r="D177" s="214" t="s">
        <v>141</v>
      </c>
      <c r="E177" s="215" t="s">
        <v>487</v>
      </c>
      <c r="F177" s="216" t="s">
        <v>488</v>
      </c>
      <c r="G177" s="217" t="s">
        <v>208</v>
      </c>
      <c r="H177" s="218">
        <v>18.768000000000001</v>
      </c>
      <c r="I177" s="219"/>
      <c r="J177" s="220">
        <f>ROUND(I177*H177,2)</f>
        <v>0</v>
      </c>
      <c r="K177" s="221"/>
      <c r="L177" s="41"/>
      <c r="M177" s="222" t="s">
        <v>1</v>
      </c>
      <c r="N177" s="223" t="s">
        <v>37</v>
      </c>
      <c r="O177" s="88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6" t="s">
        <v>204</v>
      </c>
      <c r="AT177" s="226" t="s">
        <v>141</v>
      </c>
      <c r="AU177" s="226" t="s">
        <v>82</v>
      </c>
      <c r="AY177" s="14" t="s">
        <v>140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4" t="s">
        <v>80</v>
      </c>
      <c r="BK177" s="227">
        <f>ROUND(I177*H177,2)</f>
        <v>0</v>
      </c>
      <c r="BL177" s="14" t="s">
        <v>204</v>
      </c>
      <c r="BM177" s="226" t="s">
        <v>302</v>
      </c>
    </row>
    <row r="178" s="2" customFormat="1" ht="24.15" customHeight="1">
      <c r="A178" s="35"/>
      <c r="B178" s="36"/>
      <c r="C178" s="214" t="s">
        <v>303</v>
      </c>
      <c r="D178" s="214" t="s">
        <v>141</v>
      </c>
      <c r="E178" s="215" t="s">
        <v>503</v>
      </c>
      <c r="F178" s="216" t="s">
        <v>504</v>
      </c>
      <c r="G178" s="217" t="s">
        <v>505</v>
      </c>
      <c r="H178" s="246"/>
      <c r="I178" s="219"/>
      <c r="J178" s="220">
        <f>ROUND(I178*H178,2)</f>
        <v>0</v>
      </c>
      <c r="K178" s="221"/>
      <c r="L178" s="41"/>
      <c r="M178" s="222" t="s">
        <v>1</v>
      </c>
      <c r="N178" s="223" t="s">
        <v>37</v>
      </c>
      <c r="O178" s="88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6" t="s">
        <v>204</v>
      </c>
      <c r="AT178" s="226" t="s">
        <v>141</v>
      </c>
      <c r="AU178" s="226" t="s">
        <v>82</v>
      </c>
      <c r="AY178" s="14" t="s">
        <v>140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14" t="s">
        <v>80</v>
      </c>
      <c r="BK178" s="227">
        <f>ROUND(I178*H178,2)</f>
        <v>0</v>
      </c>
      <c r="BL178" s="14" t="s">
        <v>204</v>
      </c>
      <c r="BM178" s="226" t="s">
        <v>306</v>
      </c>
    </row>
    <row r="179" s="12" customFormat="1" ht="22.8" customHeight="1">
      <c r="A179" s="12"/>
      <c r="B179" s="200"/>
      <c r="C179" s="201"/>
      <c r="D179" s="202" t="s">
        <v>71</v>
      </c>
      <c r="E179" s="228" t="s">
        <v>507</v>
      </c>
      <c r="F179" s="228" t="s">
        <v>508</v>
      </c>
      <c r="G179" s="201"/>
      <c r="H179" s="201"/>
      <c r="I179" s="204"/>
      <c r="J179" s="229">
        <f>BK179</f>
        <v>0</v>
      </c>
      <c r="K179" s="201"/>
      <c r="L179" s="206"/>
      <c r="M179" s="207"/>
      <c r="N179" s="208"/>
      <c r="O179" s="208"/>
      <c r="P179" s="209">
        <f>SUM(P180:P182)</f>
        <v>0</v>
      </c>
      <c r="Q179" s="208"/>
      <c r="R179" s="209">
        <f>SUM(R180:R182)</f>
        <v>0</v>
      </c>
      <c r="S179" s="208"/>
      <c r="T179" s="210">
        <f>SUM(T180:T182)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1" t="s">
        <v>82</v>
      </c>
      <c r="AT179" s="212" t="s">
        <v>71</v>
      </c>
      <c r="AU179" s="212" t="s">
        <v>80</v>
      </c>
      <c r="AY179" s="211" t="s">
        <v>140</v>
      </c>
      <c r="BK179" s="213">
        <f>SUM(BK180:BK182)</f>
        <v>0</v>
      </c>
    </row>
    <row r="180" s="2" customFormat="1" ht="24.15" customHeight="1">
      <c r="A180" s="35"/>
      <c r="B180" s="36"/>
      <c r="C180" s="214" t="s">
        <v>245</v>
      </c>
      <c r="D180" s="214" t="s">
        <v>141</v>
      </c>
      <c r="E180" s="215" t="s">
        <v>520</v>
      </c>
      <c r="F180" s="216" t="s">
        <v>521</v>
      </c>
      <c r="G180" s="217" t="s">
        <v>208</v>
      </c>
      <c r="H180" s="218">
        <v>146.80000000000001</v>
      </c>
      <c r="I180" s="219"/>
      <c r="J180" s="220">
        <f>ROUND(I180*H180,2)</f>
        <v>0</v>
      </c>
      <c r="K180" s="221"/>
      <c r="L180" s="41"/>
      <c r="M180" s="222" t="s">
        <v>1</v>
      </c>
      <c r="N180" s="223" t="s">
        <v>37</v>
      </c>
      <c r="O180" s="88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6" t="s">
        <v>204</v>
      </c>
      <c r="AT180" s="226" t="s">
        <v>141</v>
      </c>
      <c r="AU180" s="226" t="s">
        <v>82</v>
      </c>
      <c r="AY180" s="14" t="s">
        <v>140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4" t="s">
        <v>80</v>
      </c>
      <c r="BK180" s="227">
        <f>ROUND(I180*H180,2)</f>
        <v>0</v>
      </c>
      <c r="BL180" s="14" t="s">
        <v>204</v>
      </c>
      <c r="BM180" s="226" t="s">
        <v>309</v>
      </c>
    </row>
    <row r="181" s="2" customFormat="1" ht="16.5" customHeight="1">
      <c r="A181" s="35"/>
      <c r="B181" s="36"/>
      <c r="C181" s="235" t="s">
        <v>310</v>
      </c>
      <c r="D181" s="235" t="s">
        <v>201</v>
      </c>
      <c r="E181" s="236" t="s">
        <v>523</v>
      </c>
      <c r="F181" s="237" t="s">
        <v>524</v>
      </c>
      <c r="G181" s="238" t="s">
        <v>208</v>
      </c>
      <c r="H181" s="239">
        <v>168.81999999999999</v>
      </c>
      <c r="I181" s="240"/>
      <c r="J181" s="241">
        <f>ROUND(I181*H181,2)</f>
        <v>0</v>
      </c>
      <c r="K181" s="242"/>
      <c r="L181" s="243"/>
      <c r="M181" s="244" t="s">
        <v>1</v>
      </c>
      <c r="N181" s="245" t="s">
        <v>37</v>
      </c>
      <c r="O181" s="88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6" t="s">
        <v>233</v>
      </c>
      <c r="AT181" s="226" t="s">
        <v>201</v>
      </c>
      <c r="AU181" s="226" t="s">
        <v>82</v>
      </c>
      <c r="AY181" s="14" t="s">
        <v>140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4" t="s">
        <v>80</v>
      </c>
      <c r="BK181" s="227">
        <f>ROUND(I181*H181,2)</f>
        <v>0</v>
      </c>
      <c r="BL181" s="14" t="s">
        <v>204</v>
      </c>
      <c r="BM181" s="226" t="s">
        <v>313</v>
      </c>
    </row>
    <row r="182" s="2" customFormat="1" ht="24.15" customHeight="1">
      <c r="A182" s="35"/>
      <c r="B182" s="36"/>
      <c r="C182" s="214" t="s">
        <v>95</v>
      </c>
      <c r="D182" s="214" t="s">
        <v>141</v>
      </c>
      <c r="E182" s="215" t="s">
        <v>527</v>
      </c>
      <c r="F182" s="216" t="s">
        <v>528</v>
      </c>
      <c r="G182" s="217" t="s">
        <v>505</v>
      </c>
      <c r="H182" s="246"/>
      <c r="I182" s="219"/>
      <c r="J182" s="220">
        <f>ROUND(I182*H182,2)</f>
        <v>0</v>
      </c>
      <c r="K182" s="221"/>
      <c r="L182" s="41"/>
      <c r="M182" s="222" t="s">
        <v>1</v>
      </c>
      <c r="N182" s="223" t="s">
        <v>37</v>
      </c>
      <c r="O182" s="88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6" t="s">
        <v>204</v>
      </c>
      <c r="AT182" s="226" t="s">
        <v>141</v>
      </c>
      <c r="AU182" s="226" t="s">
        <v>82</v>
      </c>
      <c r="AY182" s="14" t="s">
        <v>140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14" t="s">
        <v>80</v>
      </c>
      <c r="BK182" s="227">
        <f>ROUND(I182*H182,2)</f>
        <v>0</v>
      </c>
      <c r="BL182" s="14" t="s">
        <v>204</v>
      </c>
      <c r="BM182" s="226" t="s">
        <v>107</v>
      </c>
    </row>
    <row r="183" s="12" customFormat="1" ht="22.8" customHeight="1">
      <c r="A183" s="12"/>
      <c r="B183" s="200"/>
      <c r="C183" s="201"/>
      <c r="D183" s="202" t="s">
        <v>71</v>
      </c>
      <c r="E183" s="228" t="s">
        <v>1165</v>
      </c>
      <c r="F183" s="228" t="s">
        <v>1166</v>
      </c>
      <c r="G183" s="201"/>
      <c r="H183" s="201"/>
      <c r="I183" s="204"/>
      <c r="J183" s="229">
        <f>BK183</f>
        <v>0</v>
      </c>
      <c r="K183" s="201"/>
      <c r="L183" s="206"/>
      <c r="M183" s="207"/>
      <c r="N183" s="208"/>
      <c r="O183" s="208"/>
      <c r="P183" s="209">
        <f>SUM(P184:P190)</f>
        <v>0</v>
      </c>
      <c r="Q183" s="208"/>
      <c r="R183" s="209">
        <f>SUM(R184:R190)</f>
        <v>0</v>
      </c>
      <c r="S183" s="208"/>
      <c r="T183" s="210">
        <f>SUM(T184:T190)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1" t="s">
        <v>82</v>
      </c>
      <c r="AT183" s="212" t="s">
        <v>71</v>
      </c>
      <c r="AU183" s="212" t="s">
        <v>80</v>
      </c>
      <c r="AY183" s="211" t="s">
        <v>140</v>
      </c>
      <c r="BK183" s="213">
        <f>SUM(BK184:BK190)</f>
        <v>0</v>
      </c>
    </row>
    <row r="184" s="2" customFormat="1" ht="21.75" customHeight="1">
      <c r="A184" s="35"/>
      <c r="B184" s="36"/>
      <c r="C184" s="214" t="s">
        <v>316</v>
      </c>
      <c r="D184" s="214" t="s">
        <v>141</v>
      </c>
      <c r="E184" s="215" t="s">
        <v>1167</v>
      </c>
      <c r="F184" s="216" t="s">
        <v>1168</v>
      </c>
      <c r="G184" s="217" t="s">
        <v>213</v>
      </c>
      <c r="H184" s="218">
        <v>17</v>
      </c>
      <c r="I184" s="219"/>
      <c r="J184" s="220">
        <f>ROUND(I184*H184,2)</f>
        <v>0</v>
      </c>
      <c r="K184" s="221"/>
      <c r="L184" s="41"/>
      <c r="M184" s="222" t="s">
        <v>1</v>
      </c>
      <c r="N184" s="223" t="s">
        <v>37</v>
      </c>
      <c r="O184" s="88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6" t="s">
        <v>204</v>
      </c>
      <c r="AT184" s="226" t="s">
        <v>141</v>
      </c>
      <c r="AU184" s="226" t="s">
        <v>82</v>
      </c>
      <c r="AY184" s="14" t="s">
        <v>140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4" t="s">
        <v>80</v>
      </c>
      <c r="BK184" s="227">
        <f>ROUND(I184*H184,2)</f>
        <v>0</v>
      </c>
      <c r="BL184" s="14" t="s">
        <v>204</v>
      </c>
      <c r="BM184" s="226" t="s">
        <v>319</v>
      </c>
    </row>
    <row r="185" s="2" customFormat="1" ht="16.5" customHeight="1">
      <c r="A185" s="35"/>
      <c r="B185" s="36"/>
      <c r="C185" s="235" t="s">
        <v>251</v>
      </c>
      <c r="D185" s="235" t="s">
        <v>201</v>
      </c>
      <c r="E185" s="236" t="s">
        <v>1169</v>
      </c>
      <c r="F185" s="237" t="s">
        <v>1170</v>
      </c>
      <c r="G185" s="238" t="s">
        <v>213</v>
      </c>
      <c r="H185" s="239">
        <v>9</v>
      </c>
      <c r="I185" s="240"/>
      <c r="J185" s="241">
        <f>ROUND(I185*H185,2)</f>
        <v>0</v>
      </c>
      <c r="K185" s="242"/>
      <c r="L185" s="243"/>
      <c r="M185" s="244" t="s">
        <v>1</v>
      </c>
      <c r="N185" s="245" t="s">
        <v>37</v>
      </c>
      <c r="O185" s="88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6" t="s">
        <v>233</v>
      </c>
      <c r="AT185" s="226" t="s">
        <v>201</v>
      </c>
      <c r="AU185" s="226" t="s">
        <v>82</v>
      </c>
      <c r="AY185" s="14" t="s">
        <v>140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4" t="s">
        <v>80</v>
      </c>
      <c r="BK185" s="227">
        <f>ROUND(I185*H185,2)</f>
        <v>0</v>
      </c>
      <c r="BL185" s="14" t="s">
        <v>204</v>
      </c>
      <c r="BM185" s="226" t="s">
        <v>322</v>
      </c>
    </row>
    <row r="186" s="2" customFormat="1" ht="16.5" customHeight="1">
      <c r="A186" s="35"/>
      <c r="B186" s="36"/>
      <c r="C186" s="235" t="s">
        <v>323</v>
      </c>
      <c r="D186" s="235" t="s">
        <v>201</v>
      </c>
      <c r="E186" s="236" t="s">
        <v>1171</v>
      </c>
      <c r="F186" s="237" t="s">
        <v>1172</v>
      </c>
      <c r="G186" s="238" t="s">
        <v>213</v>
      </c>
      <c r="H186" s="239">
        <v>2</v>
      </c>
      <c r="I186" s="240"/>
      <c r="J186" s="241">
        <f>ROUND(I186*H186,2)</f>
        <v>0</v>
      </c>
      <c r="K186" s="242"/>
      <c r="L186" s="243"/>
      <c r="M186" s="244" t="s">
        <v>1</v>
      </c>
      <c r="N186" s="245" t="s">
        <v>37</v>
      </c>
      <c r="O186" s="88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6" t="s">
        <v>233</v>
      </c>
      <c r="AT186" s="226" t="s">
        <v>201</v>
      </c>
      <c r="AU186" s="226" t="s">
        <v>82</v>
      </c>
      <c r="AY186" s="14" t="s">
        <v>140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14" t="s">
        <v>80</v>
      </c>
      <c r="BK186" s="227">
        <f>ROUND(I186*H186,2)</f>
        <v>0</v>
      </c>
      <c r="BL186" s="14" t="s">
        <v>204</v>
      </c>
      <c r="BM186" s="226" t="s">
        <v>326</v>
      </c>
    </row>
    <row r="187" s="2" customFormat="1" ht="16.5" customHeight="1">
      <c r="A187" s="35"/>
      <c r="B187" s="36"/>
      <c r="C187" s="235" t="s">
        <v>254</v>
      </c>
      <c r="D187" s="235" t="s">
        <v>201</v>
      </c>
      <c r="E187" s="236" t="s">
        <v>1173</v>
      </c>
      <c r="F187" s="237" t="s">
        <v>1174</v>
      </c>
      <c r="G187" s="238" t="s">
        <v>213</v>
      </c>
      <c r="H187" s="239">
        <v>3</v>
      </c>
      <c r="I187" s="240"/>
      <c r="J187" s="241">
        <f>ROUND(I187*H187,2)</f>
        <v>0</v>
      </c>
      <c r="K187" s="242"/>
      <c r="L187" s="243"/>
      <c r="M187" s="244" t="s">
        <v>1</v>
      </c>
      <c r="N187" s="245" t="s">
        <v>37</v>
      </c>
      <c r="O187" s="88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6" t="s">
        <v>233</v>
      </c>
      <c r="AT187" s="226" t="s">
        <v>201</v>
      </c>
      <c r="AU187" s="226" t="s">
        <v>82</v>
      </c>
      <c r="AY187" s="14" t="s">
        <v>140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14" t="s">
        <v>80</v>
      </c>
      <c r="BK187" s="227">
        <f>ROUND(I187*H187,2)</f>
        <v>0</v>
      </c>
      <c r="BL187" s="14" t="s">
        <v>204</v>
      </c>
      <c r="BM187" s="226" t="s">
        <v>329</v>
      </c>
    </row>
    <row r="188" s="2" customFormat="1" ht="16.5" customHeight="1">
      <c r="A188" s="35"/>
      <c r="B188" s="36"/>
      <c r="C188" s="235" t="s">
        <v>330</v>
      </c>
      <c r="D188" s="235" t="s">
        <v>201</v>
      </c>
      <c r="E188" s="236" t="s">
        <v>1175</v>
      </c>
      <c r="F188" s="237" t="s">
        <v>1176</v>
      </c>
      <c r="G188" s="238" t="s">
        <v>213</v>
      </c>
      <c r="H188" s="239">
        <v>2</v>
      </c>
      <c r="I188" s="240"/>
      <c r="J188" s="241">
        <f>ROUND(I188*H188,2)</f>
        <v>0</v>
      </c>
      <c r="K188" s="242"/>
      <c r="L188" s="243"/>
      <c r="M188" s="244" t="s">
        <v>1</v>
      </c>
      <c r="N188" s="245" t="s">
        <v>37</v>
      </c>
      <c r="O188" s="88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6" t="s">
        <v>233</v>
      </c>
      <c r="AT188" s="226" t="s">
        <v>201</v>
      </c>
      <c r="AU188" s="226" t="s">
        <v>82</v>
      </c>
      <c r="AY188" s="14" t="s">
        <v>140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4" t="s">
        <v>80</v>
      </c>
      <c r="BK188" s="227">
        <f>ROUND(I188*H188,2)</f>
        <v>0</v>
      </c>
      <c r="BL188" s="14" t="s">
        <v>204</v>
      </c>
      <c r="BM188" s="226" t="s">
        <v>110</v>
      </c>
    </row>
    <row r="189" s="2" customFormat="1" ht="21.75" customHeight="1">
      <c r="A189" s="35"/>
      <c r="B189" s="36"/>
      <c r="C189" s="235" t="s">
        <v>258</v>
      </c>
      <c r="D189" s="235" t="s">
        <v>201</v>
      </c>
      <c r="E189" s="236" t="s">
        <v>1177</v>
      </c>
      <c r="F189" s="237" t="s">
        <v>1178</v>
      </c>
      <c r="G189" s="238" t="s">
        <v>213</v>
      </c>
      <c r="H189" s="239">
        <v>1</v>
      </c>
      <c r="I189" s="240"/>
      <c r="J189" s="241">
        <f>ROUND(I189*H189,2)</f>
        <v>0</v>
      </c>
      <c r="K189" s="242"/>
      <c r="L189" s="243"/>
      <c r="M189" s="244" t="s">
        <v>1</v>
      </c>
      <c r="N189" s="245" t="s">
        <v>37</v>
      </c>
      <c r="O189" s="88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6" t="s">
        <v>233</v>
      </c>
      <c r="AT189" s="226" t="s">
        <v>201</v>
      </c>
      <c r="AU189" s="226" t="s">
        <v>82</v>
      </c>
      <c r="AY189" s="14" t="s">
        <v>140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14" t="s">
        <v>80</v>
      </c>
      <c r="BK189" s="227">
        <f>ROUND(I189*H189,2)</f>
        <v>0</v>
      </c>
      <c r="BL189" s="14" t="s">
        <v>204</v>
      </c>
      <c r="BM189" s="226" t="s">
        <v>335</v>
      </c>
    </row>
    <row r="190" s="2" customFormat="1" ht="24.15" customHeight="1">
      <c r="A190" s="35"/>
      <c r="B190" s="36"/>
      <c r="C190" s="214" t="s">
        <v>336</v>
      </c>
      <c r="D190" s="214" t="s">
        <v>141</v>
      </c>
      <c r="E190" s="215" t="s">
        <v>1179</v>
      </c>
      <c r="F190" s="216" t="s">
        <v>1180</v>
      </c>
      <c r="G190" s="217" t="s">
        <v>505</v>
      </c>
      <c r="H190" s="246"/>
      <c r="I190" s="219"/>
      <c r="J190" s="220">
        <f>ROUND(I190*H190,2)</f>
        <v>0</v>
      </c>
      <c r="K190" s="221"/>
      <c r="L190" s="41"/>
      <c r="M190" s="222" t="s">
        <v>1</v>
      </c>
      <c r="N190" s="223" t="s">
        <v>37</v>
      </c>
      <c r="O190" s="88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6" t="s">
        <v>204</v>
      </c>
      <c r="AT190" s="226" t="s">
        <v>141</v>
      </c>
      <c r="AU190" s="226" t="s">
        <v>82</v>
      </c>
      <c r="AY190" s="14" t="s">
        <v>140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14" t="s">
        <v>80</v>
      </c>
      <c r="BK190" s="227">
        <f>ROUND(I190*H190,2)</f>
        <v>0</v>
      </c>
      <c r="BL190" s="14" t="s">
        <v>204</v>
      </c>
      <c r="BM190" s="226" t="s">
        <v>339</v>
      </c>
    </row>
    <row r="191" s="12" customFormat="1" ht="22.8" customHeight="1">
      <c r="A191" s="12"/>
      <c r="B191" s="200"/>
      <c r="C191" s="201"/>
      <c r="D191" s="202" t="s">
        <v>71</v>
      </c>
      <c r="E191" s="228" t="s">
        <v>535</v>
      </c>
      <c r="F191" s="228" t="s">
        <v>536</v>
      </c>
      <c r="G191" s="201"/>
      <c r="H191" s="201"/>
      <c r="I191" s="204"/>
      <c r="J191" s="229">
        <f>BK191</f>
        <v>0</v>
      </c>
      <c r="K191" s="201"/>
      <c r="L191" s="206"/>
      <c r="M191" s="207"/>
      <c r="N191" s="208"/>
      <c r="O191" s="208"/>
      <c r="P191" s="209">
        <f>SUM(P192:P199)</f>
        <v>0</v>
      </c>
      <c r="Q191" s="208"/>
      <c r="R191" s="209">
        <f>SUM(R192:R199)</f>
        <v>0</v>
      </c>
      <c r="S191" s="208"/>
      <c r="T191" s="210">
        <f>SUM(T192:T199)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1" t="s">
        <v>82</v>
      </c>
      <c r="AT191" s="212" t="s">
        <v>71</v>
      </c>
      <c r="AU191" s="212" t="s">
        <v>80</v>
      </c>
      <c r="AY191" s="211" t="s">
        <v>140</v>
      </c>
      <c r="BK191" s="213">
        <f>SUM(BK192:BK199)</f>
        <v>0</v>
      </c>
    </row>
    <row r="192" s="2" customFormat="1" ht="24.15" customHeight="1">
      <c r="A192" s="35"/>
      <c r="B192" s="36"/>
      <c r="C192" s="214" t="s">
        <v>261</v>
      </c>
      <c r="D192" s="214" t="s">
        <v>141</v>
      </c>
      <c r="E192" s="215" t="s">
        <v>538</v>
      </c>
      <c r="F192" s="216" t="s">
        <v>539</v>
      </c>
      <c r="G192" s="217" t="s">
        <v>208</v>
      </c>
      <c r="H192" s="218">
        <v>4.1790000000000003</v>
      </c>
      <c r="I192" s="219"/>
      <c r="J192" s="220">
        <f>ROUND(I192*H192,2)</f>
        <v>0</v>
      </c>
      <c r="K192" s="221"/>
      <c r="L192" s="41"/>
      <c r="M192" s="222" t="s">
        <v>1</v>
      </c>
      <c r="N192" s="223" t="s">
        <v>37</v>
      </c>
      <c r="O192" s="88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6" t="s">
        <v>204</v>
      </c>
      <c r="AT192" s="226" t="s">
        <v>141</v>
      </c>
      <c r="AU192" s="226" t="s">
        <v>82</v>
      </c>
      <c r="AY192" s="14" t="s">
        <v>140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14" t="s">
        <v>80</v>
      </c>
      <c r="BK192" s="227">
        <f>ROUND(I192*H192,2)</f>
        <v>0</v>
      </c>
      <c r="BL192" s="14" t="s">
        <v>204</v>
      </c>
      <c r="BM192" s="226" t="s">
        <v>342</v>
      </c>
    </row>
    <row r="193" s="2" customFormat="1" ht="24.15" customHeight="1">
      <c r="A193" s="35"/>
      <c r="B193" s="36"/>
      <c r="C193" s="214" t="s">
        <v>343</v>
      </c>
      <c r="D193" s="214" t="s">
        <v>141</v>
      </c>
      <c r="E193" s="215" t="s">
        <v>1181</v>
      </c>
      <c r="F193" s="216" t="s">
        <v>1182</v>
      </c>
      <c r="G193" s="217" t="s">
        <v>208</v>
      </c>
      <c r="H193" s="218">
        <v>109.508</v>
      </c>
      <c r="I193" s="219"/>
      <c r="J193" s="220">
        <f>ROUND(I193*H193,2)</f>
        <v>0</v>
      </c>
      <c r="K193" s="221"/>
      <c r="L193" s="41"/>
      <c r="M193" s="222" t="s">
        <v>1</v>
      </c>
      <c r="N193" s="223" t="s">
        <v>37</v>
      </c>
      <c r="O193" s="88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6" t="s">
        <v>204</v>
      </c>
      <c r="AT193" s="226" t="s">
        <v>141</v>
      </c>
      <c r="AU193" s="226" t="s">
        <v>82</v>
      </c>
      <c r="AY193" s="14" t="s">
        <v>140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14" t="s">
        <v>80</v>
      </c>
      <c r="BK193" s="227">
        <f>ROUND(I193*H193,2)</f>
        <v>0</v>
      </c>
      <c r="BL193" s="14" t="s">
        <v>204</v>
      </c>
      <c r="BM193" s="226" t="s">
        <v>346</v>
      </c>
    </row>
    <row r="194" s="2" customFormat="1" ht="33" customHeight="1">
      <c r="A194" s="35"/>
      <c r="B194" s="36"/>
      <c r="C194" s="214" t="s">
        <v>98</v>
      </c>
      <c r="D194" s="214" t="s">
        <v>141</v>
      </c>
      <c r="E194" s="215" t="s">
        <v>1183</v>
      </c>
      <c r="F194" s="216" t="s">
        <v>1184</v>
      </c>
      <c r="G194" s="217" t="s">
        <v>208</v>
      </c>
      <c r="H194" s="218">
        <v>43.728000000000002</v>
      </c>
      <c r="I194" s="219"/>
      <c r="J194" s="220">
        <f>ROUND(I194*H194,2)</f>
        <v>0</v>
      </c>
      <c r="K194" s="221"/>
      <c r="L194" s="41"/>
      <c r="M194" s="222" t="s">
        <v>1</v>
      </c>
      <c r="N194" s="223" t="s">
        <v>37</v>
      </c>
      <c r="O194" s="88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6" t="s">
        <v>204</v>
      </c>
      <c r="AT194" s="226" t="s">
        <v>141</v>
      </c>
      <c r="AU194" s="226" t="s">
        <v>82</v>
      </c>
      <c r="AY194" s="14" t="s">
        <v>140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14" t="s">
        <v>80</v>
      </c>
      <c r="BK194" s="227">
        <f>ROUND(I194*H194,2)</f>
        <v>0</v>
      </c>
      <c r="BL194" s="14" t="s">
        <v>204</v>
      </c>
      <c r="BM194" s="226" t="s">
        <v>86</v>
      </c>
    </row>
    <row r="195" s="2" customFormat="1" ht="24.15" customHeight="1">
      <c r="A195" s="35"/>
      <c r="B195" s="36"/>
      <c r="C195" s="214" t="s">
        <v>349</v>
      </c>
      <c r="D195" s="214" t="s">
        <v>141</v>
      </c>
      <c r="E195" s="215" t="s">
        <v>1185</v>
      </c>
      <c r="F195" s="216" t="s">
        <v>1186</v>
      </c>
      <c r="G195" s="217" t="s">
        <v>208</v>
      </c>
      <c r="H195" s="218">
        <v>32.390000000000001</v>
      </c>
      <c r="I195" s="219"/>
      <c r="J195" s="220">
        <f>ROUND(I195*H195,2)</f>
        <v>0</v>
      </c>
      <c r="K195" s="221"/>
      <c r="L195" s="41"/>
      <c r="M195" s="222" t="s">
        <v>1</v>
      </c>
      <c r="N195" s="223" t="s">
        <v>37</v>
      </c>
      <c r="O195" s="88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6" t="s">
        <v>204</v>
      </c>
      <c r="AT195" s="226" t="s">
        <v>141</v>
      </c>
      <c r="AU195" s="226" t="s">
        <v>82</v>
      </c>
      <c r="AY195" s="14" t="s">
        <v>140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14" t="s">
        <v>80</v>
      </c>
      <c r="BK195" s="227">
        <f>ROUND(I195*H195,2)</f>
        <v>0</v>
      </c>
      <c r="BL195" s="14" t="s">
        <v>204</v>
      </c>
      <c r="BM195" s="226" t="s">
        <v>352</v>
      </c>
    </row>
    <row r="196" s="2" customFormat="1" ht="24.15" customHeight="1">
      <c r="A196" s="35"/>
      <c r="B196" s="36"/>
      <c r="C196" s="214" t="s">
        <v>267</v>
      </c>
      <c r="D196" s="214" t="s">
        <v>141</v>
      </c>
      <c r="E196" s="215" t="s">
        <v>541</v>
      </c>
      <c r="F196" s="216" t="s">
        <v>542</v>
      </c>
      <c r="G196" s="217" t="s">
        <v>208</v>
      </c>
      <c r="H196" s="218">
        <v>32.390000000000001</v>
      </c>
      <c r="I196" s="219"/>
      <c r="J196" s="220">
        <f>ROUND(I196*H196,2)</f>
        <v>0</v>
      </c>
      <c r="K196" s="221"/>
      <c r="L196" s="41"/>
      <c r="M196" s="222" t="s">
        <v>1</v>
      </c>
      <c r="N196" s="223" t="s">
        <v>37</v>
      </c>
      <c r="O196" s="88"/>
      <c r="P196" s="224">
        <f>O196*H196</f>
        <v>0</v>
      </c>
      <c r="Q196" s="224">
        <v>0</v>
      </c>
      <c r="R196" s="224">
        <f>Q196*H196</f>
        <v>0</v>
      </c>
      <c r="S196" s="224">
        <v>0</v>
      </c>
      <c r="T196" s="22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6" t="s">
        <v>204</v>
      </c>
      <c r="AT196" s="226" t="s">
        <v>141</v>
      </c>
      <c r="AU196" s="226" t="s">
        <v>82</v>
      </c>
      <c r="AY196" s="14" t="s">
        <v>140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14" t="s">
        <v>80</v>
      </c>
      <c r="BK196" s="227">
        <f>ROUND(I196*H196,2)</f>
        <v>0</v>
      </c>
      <c r="BL196" s="14" t="s">
        <v>204</v>
      </c>
      <c r="BM196" s="226" t="s">
        <v>355</v>
      </c>
    </row>
    <row r="197" s="2" customFormat="1" ht="21.75" customHeight="1">
      <c r="A197" s="35"/>
      <c r="B197" s="36"/>
      <c r="C197" s="214" t="s">
        <v>356</v>
      </c>
      <c r="D197" s="214" t="s">
        <v>141</v>
      </c>
      <c r="E197" s="215" t="s">
        <v>559</v>
      </c>
      <c r="F197" s="216" t="s">
        <v>560</v>
      </c>
      <c r="G197" s="217" t="s">
        <v>213</v>
      </c>
      <c r="H197" s="218">
        <v>2</v>
      </c>
      <c r="I197" s="219"/>
      <c r="J197" s="220">
        <f>ROUND(I197*H197,2)</f>
        <v>0</v>
      </c>
      <c r="K197" s="221"/>
      <c r="L197" s="41"/>
      <c r="M197" s="222" t="s">
        <v>1</v>
      </c>
      <c r="N197" s="223" t="s">
        <v>37</v>
      </c>
      <c r="O197" s="88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6" t="s">
        <v>204</v>
      </c>
      <c r="AT197" s="226" t="s">
        <v>141</v>
      </c>
      <c r="AU197" s="226" t="s">
        <v>82</v>
      </c>
      <c r="AY197" s="14" t="s">
        <v>140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4" t="s">
        <v>80</v>
      </c>
      <c r="BK197" s="227">
        <f>ROUND(I197*H197,2)</f>
        <v>0</v>
      </c>
      <c r="BL197" s="14" t="s">
        <v>204</v>
      </c>
      <c r="BM197" s="226" t="s">
        <v>359</v>
      </c>
    </row>
    <row r="198" s="2" customFormat="1" ht="33" customHeight="1">
      <c r="A198" s="35"/>
      <c r="B198" s="36"/>
      <c r="C198" s="235" t="s">
        <v>271</v>
      </c>
      <c r="D198" s="235" t="s">
        <v>201</v>
      </c>
      <c r="E198" s="236" t="s">
        <v>1187</v>
      </c>
      <c r="F198" s="237" t="s">
        <v>1188</v>
      </c>
      <c r="G198" s="238" t="s">
        <v>213</v>
      </c>
      <c r="H198" s="239">
        <v>2</v>
      </c>
      <c r="I198" s="240"/>
      <c r="J198" s="241">
        <f>ROUND(I198*H198,2)</f>
        <v>0</v>
      </c>
      <c r="K198" s="242"/>
      <c r="L198" s="243"/>
      <c r="M198" s="244" t="s">
        <v>1</v>
      </c>
      <c r="N198" s="245" t="s">
        <v>37</v>
      </c>
      <c r="O198" s="88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6" t="s">
        <v>233</v>
      </c>
      <c r="AT198" s="226" t="s">
        <v>201</v>
      </c>
      <c r="AU198" s="226" t="s">
        <v>82</v>
      </c>
      <c r="AY198" s="14" t="s">
        <v>140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14" t="s">
        <v>80</v>
      </c>
      <c r="BK198" s="227">
        <f>ROUND(I198*H198,2)</f>
        <v>0</v>
      </c>
      <c r="BL198" s="14" t="s">
        <v>204</v>
      </c>
      <c r="BM198" s="226" t="s">
        <v>363</v>
      </c>
    </row>
    <row r="199" s="2" customFormat="1" ht="24.15" customHeight="1">
      <c r="A199" s="35"/>
      <c r="B199" s="36"/>
      <c r="C199" s="214" t="s">
        <v>364</v>
      </c>
      <c r="D199" s="214" t="s">
        <v>141</v>
      </c>
      <c r="E199" s="215" t="s">
        <v>566</v>
      </c>
      <c r="F199" s="216" t="s">
        <v>567</v>
      </c>
      <c r="G199" s="217" t="s">
        <v>505</v>
      </c>
      <c r="H199" s="246"/>
      <c r="I199" s="219"/>
      <c r="J199" s="220">
        <f>ROUND(I199*H199,2)</f>
        <v>0</v>
      </c>
      <c r="K199" s="221"/>
      <c r="L199" s="41"/>
      <c r="M199" s="222" t="s">
        <v>1</v>
      </c>
      <c r="N199" s="223" t="s">
        <v>37</v>
      </c>
      <c r="O199" s="88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6" t="s">
        <v>204</v>
      </c>
      <c r="AT199" s="226" t="s">
        <v>141</v>
      </c>
      <c r="AU199" s="226" t="s">
        <v>82</v>
      </c>
      <c r="AY199" s="14" t="s">
        <v>140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14" t="s">
        <v>80</v>
      </c>
      <c r="BK199" s="227">
        <f>ROUND(I199*H199,2)</f>
        <v>0</v>
      </c>
      <c r="BL199" s="14" t="s">
        <v>204</v>
      </c>
      <c r="BM199" s="226" t="s">
        <v>367</v>
      </c>
    </row>
    <row r="200" s="12" customFormat="1" ht="22.8" customHeight="1">
      <c r="A200" s="12"/>
      <c r="B200" s="200"/>
      <c r="C200" s="201"/>
      <c r="D200" s="202" t="s">
        <v>71</v>
      </c>
      <c r="E200" s="228" t="s">
        <v>569</v>
      </c>
      <c r="F200" s="228" t="s">
        <v>570</v>
      </c>
      <c r="G200" s="201"/>
      <c r="H200" s="201"/>
      <c r="I200" s="204"/>
      <c r="J200" s="229">
        <f>BK200</f>
        <v>0</v>
      </c>
      <c r="K200" s="201"/>
      <c r="L200" s="206"/>
      <c r="M200" s="207"/>
      <c r="N200" s="208"/>
      <c r="O200" s="208"/>
      <c r="P200" s="209">
        <f>SUM(P201:P219)</f>
        <v>0</v>
      </c>
      <c r="Q200" s="208"/>
      <c r="R200" s="209">
        <f>SUM(R201:R219)</f>
        <v>0</v>
      </c>
      <c r="S200" s="208"/>
      <c r="T200" s="210">
        <f>SUM(T201:T219)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1" t="s">
        <v>82</v>
      </c>
      <c r="AT200" s="212" t="s">
        <v>71</v>
      </c>
      <c r="AU200" s="212" t="s">
        <v>80</v>
      </c>
      <c r="AY200" s="211" t="s">
        <v>140</v>
      </c>
      <c r="BK200" s="213">
        <f>SUM(BK201:BK219)</f>
        <v>0</v>
      </c>
    </row>
    <row r="201" s="2" customFormat="1" ht="24.15" customHeight="1">
      <c r="A201" s="35"/>
      <c r="B201" s="36"/>
      <c r="C201" s="214" t="s">
        <v>274</v>
      </c>
      <c r="D201" s="214" t="s">
        <v>141</v>
      </c>
      <c r="E201" s="215" t="s">
        <v>1189</v>
      </c>
      <c r="F201" s="216" t="s">
        <v>1190</v>
      </c>
      <c r="G201" s="217" t="s">
        <v>208</v>
      </c>
      <c r="H201" s="218">
        <v>1.6000000000000001</v>
      </c>
      <c r="I201" s="219"/>
      <c r="J201" s="220">
        <f>ROUND(I201*H201,2)</f>
        <v>0</v>
      </c>
      <c r="K201" s="221"/>
      <c r="L201" s="41"/>
      <c r="M201" s="222" t="s">
        <v>1</v>
      </c>
      <c r="N201" s="223" t="s">
        <v>37</v>
      </c>
      <c r="O201" s="88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6" t="s">
        <v>204</v>
      </c>
      <c r="AT201" s="226" t="s">
        <v>141</v>
      </c>
      <c r="AU201" s="226" t="s">
        <v>82</v>
      </c>
      <c r="AY201" s="14" t="s">
        <v>140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14" t="s">
        <v>80</v>
      </c>
      <c r="BK201" s="227">
        <f>ROUND(I201*H201,2)</f>
        <v>0</v>
      </c>
      <c r="BL201" s="14" t="s">
        <v>204</v>
      </c>
      <c r="BM201" s="226" t="s">
        <v>371</v>
      </c>
    </row>
    <row r="202" s="2" customFormat="1" ht="24.15" customHeight="1">
      <c r="A202" s="35"/>
      <c r="B202" s="36"/>
      <c r="C202" s="235" t="s">
        <v>372</v>
      </c>
      <c r="D202" s="235" t="s">
        <v>201</v>
      </c>
      <c r="E202" s="236" t="s">
        <v>1191</v>
      </c>
      <c r="F202" s="237" t="s">
        <v>1192</v>
      </c>
      <c r="G202" s="238" t="s">
        <v>208</v>
      </c>
      <c r="H202" s="239">
        <v>1.6000000000000001</v>
      </c>
      <c r="I202" s="240"/>
      <c r="J202" s="241">
        <f>ROUND(I202*H202,2)</f>
        <v>0</v>
      </c>
      <c r="K202" s="242"/>
      <c r="L202" s="243"/>
      <c r="M202" s="244" t="s">
        <v>1</v>
      </c>
      <c r="N202" s="245" t="s">
        <v>37</v>
      </c>
      <c r="O202" s="88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6" t="s">
        <v>233</v>
      </c>
      <c r="AT202" s="226" t="s">
        <v>201</v>
      </c>
      <c r="AU202" s="226" t="s">
        <v>82</v>
      </c>
      <c r="AY202" s="14" t="s">
        <v>140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14" t="s">
        <v>80</v>
      </c>
      <c r="BK202" s="227">
        <f>ROUND(I202*H202,2)</f>
        <v>0</v>
      </c>
      <c r="BL202" s="14" t="s">
        <v>204</v>
      </c>
      <c r="BM202" s="226" t="s">
        <v>375</v>
      </c>
    </row>
    <row r="203" s="2" customFormat="1" ht="24.15" customHeight="1">
      <c r="A203" s="35"/>
      <c r="B203" s="36"/>
      <c r="C203" s="214" t="s">
        <v>278</v>
      </c>
      <c r="D203" s="214" t="s">
        <v>141</v>
      </c>
      <c r="E203" s="215" t="s">
        <v>589</v>
      </c>
      <c r="F203" s="216" t="s">
        <v>590</v>
      </c>
      <c r="G203" s="217" t="s">
        <v>213</v>
      </c>
      <c r="H203" s="218">
        <v>10</v>
      </c>
      <c r="I203" s="219"/>
      <c r="J203" s="220">
        <f>ROUND(I203*H203,2)</f>
        <v>0</v>
      </c>
      <c r="K203" s="221"/>
      <c r="L203" s="41"/>
      <c r="M203" s="222" t="s">
        <v>1</v>
      </c>
      <c r="N203" s="223" t="s">
        <v>37</v>
      </c>
      <c r="O203" s="88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6" t="s">
        <v>204</v>
      </c>
      <c r="AT203" s="226" t="s">
        <v>141</v>
      </c>
      <c r="AU203" s="226" t="s">
        <v>82</v>
      </c>
      <c r="AY203" s="14" t="s">
        <v>140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14" t="s">
        <v>80</v>
      </c>
      <c r="BK203" s="227">
        <f>ROUND(I203*H203,2)</f>
        <v>0</v>
      </c>
      <c r="BL203" s="14" t="s">
        <v>204</v>
      </c>
      <c r="BM203" s="226" t="s">
        <v>378</v>
      </c>
    </row>
    <row r="204" s="2" customFormat="1" ht="24.15" customHeight="1">
      <c r="A204" s="35"/>
      <c r="B204" s="36"/>
      <c r="C204" s="235" t="s">
        <v>379</v>
      </c>
      <c r="D204" s="235" t="s">
        <v>201</v>
      </c>
      <c r="E204" s="236" t="s">
        <v>592</v>
      </c>
      <c r="F204" s="237" t="s">
        <v>593</v>
      </c>
      <c r="G204" s="238" t="s">
        <v>213</v>
      </c>
      <c r="H204" s="239">
        <v>3</v>
      </c>
      <c r="I204" s="240"/>
      <c r="J204" s="241">
        <f>ROUND(I204*H204,2)</f>
        <v>0</v>
      </c>
      <c r="K204" s="242"/>
      <c r="L204" s="243"/>
      <c r="M204" s="244" t="s">
        <v>1</v>
      </c>
      <c r="N204" s="245" t="s">
        <v>37</v>
      </c>
      <c r="O204" s="88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6" t="s">
        <v>233</v>
      </c>
      <c r="AT204" s="226" t="s">
        <v>201</v>
      </c>
      <c r="AU204" s="226" t="s">
        <v>82</v>
      </c>
      <c r="AY204" s="14" t="s">
        <v>140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14" t="s">
        <v>80</v>
      </c>
      <c r="BK204" s="227">
        <f>ROUND(I204*H204,2)</f>
        <v>0</v>
      </c>
      <c r="BL204" s="14" t="s">
        <v>204</v>
      </c>
      <c r="BM204" s="226" t="s">
        <v>382</v>
      </c>
    </row>
    <row r="205" s="2" customFormat="1" ht="24.15" customHeight="1">
      <c r="A205" s="35"/>
      <c r="B205" s="36"/>
      <c r="C205" s="235" t="s">
        <v>101</v>
      </c>
      <c r="D205" s="235" t="s">
        <v>201</v>
      </c>
      <c r="E205" s="236" t="s">
        <v>1193</v>
      </c>
      <c r="F205" s="237" t="s">
        <v>1194</v>
      </c>
      <c r="G205" s="238" t="s">
        <v>213</v>
      </c>
      <c r="H205" s="239">
        <v>4</v>
      </c>
      <c r="I205" s="240"/>
      <c r="J205" s="241">
        <f>ROUND(I205*H205,2)</f>
        <v>0</v>
      </c>
      <c r="K205" s="242"/>
      <c r="L205" s="243"/>
      <c r="M205" s="244" t="s">
        <v>1</v>
      </c>
      <c r="N205" s="245" t="s">
        <v>37</v>
      </c>
      <c r="O205" s="88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6" t="s">
        <v>233</v>
      </c>
      <c r="AT205" s="226" t="s">
        <v>201</v>
      </c>
      <c r="AU205" s="226" t="s">
        <v>82</v>
      </c>
      <c r="AY205" s="14" t="s">
        <v>140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14" t="s">
        <v>80</v>
      </c>
      <c r="BK205" s="227">
        <f>ROUND(I205*H205,2)</f>
        <v>0</v>
      </c>
      <c r="BL205" s="14" t="s">
        <v>204</v>
      </c>
      <c r="BM205" s="226" t="s">
        <v>385</v>
      </c>
    </row>
    <row r="206" s="2" customFormat="1" ht="24.15" customHeight="1">
      <c r="A206" s="35"/>
      <c r="B206" s="36"/>
      <c r="C206" s="235" t="s">
        <v>386</v>
      </c>
      <c r="D206" s="235" t="s">
        <v>201</v>
      </c>
      <c r="E206" s="236" t="s">
        <v>1195</v>
      </c>
      <c r="F206" s="237" t="s">
        <v>1196</v>
      </c>
      <c r="G206" s="238" t="s">
        <v>213</v>
      </c>
      <c r="H206" s="239">
        <v>1</v>
      </c>
      <c r="I206" s="240"/>
      <c r="J206" s="241">
        <f>ROUND(I206*H206,2)</f>
        <v>0</v>
      </c>
      <c r="K206" s="242"/>
      <c r="L206" s="243"/>
      <c r="M206" s="244" t="s">
        <v>1</v>
      </c>
      <c r="N206" s="245" t="s">
        <v>37</v>
      </c>
      <c r="O206" s="88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6" t="s">
        <v>233</v>
      </c>
      <c r="AT206" s="226" t="s">
        <v>201</v>
      </c>
      <c r="AU206" s="226" t="s">
        <v>82</v>
      </c>
      <c r="AY206" s="14" t="s">
        <v>140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14" t="s">
        <v>80</v>
      </c>
      <c r="BK206" s="227">
        <f>ROUND(I206*H206,2)</f>
        <v>0</v>
      </c>
      <c r="BL206" s="14" t="s">
        <v>204</v>
      </c>
      <c r="BM206" s="226" t="s">
        <v>389</v>
      </c>
    </row>
    <row r="207" s="2" customFormat="1" ht="24.15" customHeight="1">
      <c r="A207" s="35"/>
      <c r="B207" s="36"/>
      <c r="C207" s="235" t="s">
        <v>284</v>
      </c>
      <c r="D207" s="235" t="s">
        <v>201</v>
      </c>
      <c r="E207" s="236" t="s">
        <v>596</v>
      </c>
      <c r="F207" s="237" t="s">
        <v>597</v>
      </c>
      <c r="G207" s="238" t="s">
        <v>213</v>
      </c>
      <c r="H207" s="239">
        <v>2</v>
      </c>
      <c r="I207" s="240"/>
      <c r="J207" s="241">
        <f>ROUND(I207*H207,2)</f>
        <v>0</v>
      </c>
      <c r="K207" s="242"/>
      <c r="L207" s="243"/>
      <c r="M207" s="244" t="s">
        <v>1</v>
      </c>
      <c r="N207" s="245" t="s">
        <v>37</v>
      </c>
      <c r="O207" s="88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6" t="s">
        <v>233</v>
      </c>
      <c r="AT207" s="226" t="s">
        <v>201</v>
      </c>
      <c r="AU207" s="226" t="s">
        <v>82</v>
      </c>
      <c r="AY207" s="14" t="s">
        <v>140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14" t="s">
        <v>80</v>
      </c>
      <c r="BK207" s="227">
        <f>ROUND(I207*H207,2)</f>
        <v>0</v>
      </c>
      <c r="BL207" s="14" t="s">
        <v>204</v>
      </c>
      <c r="BM207" s="226" t="s">
        <v>392</v>
      </c>
    </row>
    <row r="208" s="2" customFormat="1" ht="24.15" customHeight="1">
      <c r="A208" s="35"/>
      <c r="B208" s="36"/>
      <c r="C208" s="214" t="s">
        <v>393</v>
      </c>
      <c r="D208" s="214" t="s">
        <v>141</v>
      </c>
      <c r="E208" s="215" t="s">
        <v>606</v>
      </c>
      <c r="F208" s="216" t="s">
        <v>607</v>
      </c>
      <c r="G208" s="217" t="s">
        <v>213</v>
      </c>
      <c r="H208" s="218">
        <v>2</v>
      </c>
      <c r="I208" s="219"/>
      <c r="J208" s="220">
        <f>ROUND(I208*H208,2)</f>
        <v>0</v>
      </c>
      <c r="K208" s="221"/>
      <c r="L208" s="41"/>
      <c r="M208" s="222" t="s">
        <v>1</v>
      </c>
      <c r="N208" s="223" t="s">
        <v>37</v>
      </c>
      <c r="O208" s="88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6" t="s">
        <v>204</v>
      </c>
      <c r="AT208" s="226" t="s">
        <v>141</v>
      </c>
      <c r="AU208" s="226" t="s">
        <v>82</v>
      </c>
      <c r="AY208" s="14" t="s">
        <v>140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14" t="s">
        <v>80</v>
      </c>
      <c r="BK208" s="227">
        <f>ROUND(I208*H208,2)</f>
        <v>0</v>
      </c>
      <c r="BL208" s="14" t="s">
        <v>204</v>
      </c>
      <c r="BM208" s="226" t="s">
        <v>396</v>
      </c>
    </row>
    <row r="209" s="2" customFormat="1" ht="24.15" customHeight="1">
      <c r="A209" s="35"/>
      <c r="B209" s="36"/>
      <c r="C209" s="235" t="s">
        <v>287</v>
      </c>
      <c r="D209" s="235" t="s">
        <v>201</v>
      </c>
      <c r="E209" s="236" t="s">
        <v>1197</v>
      </c>
      <c r="F209" s="237" t="s">
        <v>1198</v>
      </c>
      <c r="G209" s="238" t="s">
        <v>213</v>
      </c>
      <c r="H209" s="239">
        <v>2</v>
      </c>
      <c r="I209" s="240"/>
      <c r="J209" s="241">
        <f>ROUND(I209*H209,2)</f>
        <v>0</v>
      </c>
      <c r="K209" s="242"/>
      <c r="L209" s="243"/>
      <c r="M209" s="244" t="s">
        <v>1</v>
      </c>
      <c r="N209" s="245" t="s">
        <v>37</v>
      </c>
      <c r="O209" s="88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6" t="s">
        <v>233</v>
      </c>
      <c r="AT209" s="226" t="s">
        <v>201</v>
      </c>
      <c r="AU209" s="226" t="s">
        <v>82</v>
      </c>
      <c r="AY209" s="14" t="s">
        <v>140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4" t="s">
        <v>80</v>
      </c>
      <c r="BK209" s="227">
        <f>ROUND(I209*H209,2)</f>
        <v>0</v>
      </c>
      <c r="BL209" s="14" t="s">
        <v>204</v>
      </c>
      <c r="BM209" s="226" t="s">
        <v>399</v>
      </c>
    </row>
    <row r="210" s="2" customFormat="1" ht="16.5" customHeight="1">
      <c r="A210" s="35"/>
      <c r="B210" s="36"/>
      <c r="C210" s="214" t="s">
        <v>400</v>
      </c>
      <c r="D210" s="214" t="s">
        <v>141</v>
      </c>
      <c r="E210" s="215" t="s">
        <v>613</v>
      </c>
      <c r="F210" s="216" t="s">
        <v>614</v>
      </c>
      <c r="G210" s="217" t="s">
        <v>213</v>
      </c>
      <c r="H210" s="218">
        <v>21</v>
      </c>
      <c r="I210" s="219"/>
      <c r="J210" s="220">
        <f>ROUND(I210*H210,2)</f>
        <v>0</v>
      </c>
      <c r="K210" s="221"/>
      <c r="L210" s="41"/>
      <c r="M210" s="222" t="s">
        <v>1</v>
      </c>
      <c r="N210" s="223" t="s">
        <v>37</v>
      </c>
      <c r="O210" s="88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6" t="s">
        <v>204</v>
      </c>
      <c r="AT210" s="226" t="s">
        <v>141</v>
      </c>
      <c r="AU210" s="226" t="s">
        <v>82</v>
      </c>
      <c r="AY210" s="14" t="s">
        <v>140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14" t="s">
        <v>80</v>
      </c>
      <c r="BK210" s="227">
        <f>ROUND(I210*H210,2)</f>
        <v>0</v>
      </c>
      <c r="BL210" s="14" t="s">
        <v>204</v>
      </c>
      <c r="BM210" s="226" t="s">
        <v>403</v>
      </c>
    </row>
    <row r="211" s="2" customFormat="1" ht="16.5" customHeight="1">
      <c r="A211" s="35"/>
      <c r="B211" s="36"/>
      <c r="C211" s="235" t="s">
        <v>292</v>
      </c>
      <c r="D211" s="235" t="s">
        <v>201</v>
      </c>
      <c r="E211" s="236" t="s">
        <v>617</v>
      </c>
      <c r="F211" s="237" t="s">
        <v>618</v>
      </c>
      <c r="G211" s="238" t="s">
        <v>213</v>
      </c>
      <c r="H211" s="239">
        <v>4</v>
      </c>
      <c r="I211" s="240"/>
      <c r="J211" s="241">
        <f>ROUND(I211*H211,2)</f>
        <v>0</v>
      </c>
      <c r="K211" s="242"/>
      <c r="L211" s="243"/>
      <c r="M211" s="244" t="s">
        <v>1</v>
      </c>
      <c r="N211" s="245" t="s">
        <v>37</v>
      </c>
      <c r="O211" s="88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6" t="s">
        <v>233</v>
      </c>
      <c r="AT211" s="226" t="s">
        <v>201</v>
      </c>
      <c r="AU211" s="226" t="s">
        <v>82</v>
      </c>
      <c r="AY211" s="14" t="s">
        <v>140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4" t="s">
        <v>80</v>
      </c>
      <c r="BK211" s="227">
        <f>ROUND(I211*H211,2)</f>
        <v>0</v>
      </c>
      <c r="BL211" s="14" t="s">
        <v>204</v>
      </c>
      <c r="BM211" s="226" t="s">
        <v>406</v>
      </c>
    </row>
    <row r="212" s="2" customFormat="1" ht="16.5" customHeight="1">
      <c r="A212" s="35"/>
      <c r="B212" s="36"/>
      <c r="C212" s="235" t="s">
        <v>407</v>
      </c>
      <c r="D212" s="235" t="s">
        <v>201</v>
      </c>
      <c r="E212" s="236" t="s">
        <v>624</v>
      </c>
      <c r="F212" s="237" t="s">
        <v>625</v>
      </c>
      <c r="G212" s="238" t="s">
        <v>213</v>
      </c>
      <c r="H212" s="239">
        <v>17</v>
      </c>
      <c r="I212" s="240"/>
      <c r="J212" s="241">
        <f>ROUND(I212*H212,2)</f>
        <v>0</v>
      </c>
      <c r="K212" s="242"/>
      <c r="L212" s="243"/>
      <c r="M212" s="244" t="s">
        <v>1</v>
      </c>
      <c r="N212" s="245" t="s">
        <v>37</v>
      </c>
      <c r="O212" s="88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6" t="s">
        <v>233</v>
      </c>
      <c r="AT212" s="226" t="s">
        <v>201</v>
      </c>
      <c r="AU212" s="226" t="s">
        <v>82</v>
      </c>
      <c r="AY212" s="14" t="s">
        <v>140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14" t="s">
        <v>80</v>
      </c>
      <c r="BK212" s="227">
        <f>ROUND(I212*H212,2)</f>
        <v>0</v>
      </c>
      <c r="BL212" s="14" t="s">
        <v>204</v>
      </c>
      <c r="BM212" s="226" t="s">
        <v>410</v>
      </c>
    </row>
    <row r="213" s="2" customFormat="1" ht="16.5" customHeight="1">
      <c r="A213" s="35"/>
      <c r="B213" s="36"/>
      <c r="C213" s="214" t="s">
        <v>296</v>
      </c>
      <c r="D213" s="214" t="s">
        <v>141</v>
      </c>
      <c r="E213" s="215" t="s">
        <v>627</v>
      </c>
      <c r="F213" s="216" t="s">
        <v>628</v>
      </c>
      <c r="G213" s="217" t="s">
        <v>213</v>
      </c>
      <c r="H213" s="218">
        <v>4</v>
      </c>
      <c r="I213" s="219"/>
      <c r="J213" s="220">
        <f>ROUND(I213*H213,2)</f>
        <v>0</v>
      </c>
      <c r="K213" s="221"/>
      <c r="L213" s="41"/>
      <c r="M213" s="222" t="s">
        <v>1</v>
      </c>
      <c r="N213" s="223" t="s">
        <v>37</v>
      </c>
      <c r="O213" s="88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6" t="s">
        <v>204</v>
      </c>
      <c r="AT213" s="226" t="s">
        <v>141</v>
      </c>
      <c r="AU213" s="226" t="s">
        <v>82</v>
      </c>
      <c r="AY213" s="14" t="s">
        <v>140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4" t="s">
        <v>80</v>
      </c>
      <c r="BK213" s="227">
        <f>ROUND(I213*H213,2)</f>
        <v>0</v>
      </c>
      <c r="BL213" s="14" t="s">
        <v>204</v>
      </c>
      <c r="BM213" s="226" t="s">
        <v>413</v>
      </c>
    </row>
    <row r="214" s="2" customFormat="1" ht="24.15" customHeight="1">
      <c r="A214" s="35"/>
      <c r="B214" s="36"/>
      <c r="C214" s="235" t="s">
        <v>414</v>
      </c>
      <c r="D214" s="235" t="s">
        <v>201</v>
      </c>
      <c r="E214" s="236" t="s">
        <v>631</v>
      </c>
      <c r="F214" s="237" t="s">
        <v>632</v>
      </c>
      <c r="G214" s="238" t="s">
        <v>213</v>
      </c>
      <c r="H214" s="239">
        <v>4</v>
      </c>
      <c r="I214" s="240"/>
      <c r="J214" s="241">
        <f>ROUND(I214*H214,2)</f>
        <v>0</v>
      </c>
      <c r="K214" s="242"/>
      <c r="L214" s="243"/>
      <c r="M214" s="244" t="s">
        <v>1</v>
      </c>
      <c r="N214" s="245" t="s">
        <v>37</v>
      </c>
      <c r="O214" s="88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6" t="s">
        <v>233</v>
      </c>
      <c r="AT214" s="226" t="s">
        <v>201</v>
      </c>
      <c r="AU214" s="226" t="s">
        <v>82</v>
      </c>
      <c r="AY214" s="14" t="s">
        <v>140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14" t="s">
        <v>80</v>
      </c>
      <c r="BK214" s="227">
        <f>ROUND(I214*H214,2)</f>
        <v>0</v>
      </c>
      <c r="BL214" s="14" t="s">
        <v>204</v>
      </c>
      <c r="BM214" s="226" t="s">
        <v>417</v>
      </c>
    </row>
    <row r="215" s="2" customFormat="1" ht="16.5" customHeight="1">
      <c r="A215" s="35"/>
      <c r="B215" s="36"/>
      <c r="C215" s="214" t="s">
        <v>104</v>
      </c>
      <c r="D215" s="214" t="s">
        <v>141</v>
      </c>
      <c r="E215" s="215" t="s">
        <v>634</v>
      </c>
      <c r="F215" s="216" t="s">
        <v>635</v>
      </c>
      <c r="G215" s="217" t="s">
        <v>213</v>
      </c>
      <c r="H215" s="218">
        <v>12</v>
      </c>
      <c r="I215" s="219"/>
      <c r="J215" s="220">
        <f>ROUND(I215*H215,2)</f>
        <v>0</v>
      </c>
      <c r="K215" s="221"/>
      <c r="L215" s="41"/>
      <c r="M215" s="222" t="s">
        <v>1</v>
      </c>
      <c r="N215" s="223" t="s">
        <v>37</v>
      </c>
      <c r="O215" s="88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6" t="s">
        <v>204</v>
      </c>
      <c r="AT215" s="226" t="s">
        <v>141</v>
      </c>
      <c r="AU215" s="226" t="s">
        <v>82</v>
      </c>
      <c r="AY215" s="14" t="s">
        <v>140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14" t="s">
        <v>80</v>
      </c>
      <c r="BK215" s="227">
        <f>ROUND(I215*H215,2)</f>
        <v>0</v>
      </c>
      <c r="BL215" s="14" t="s">
        <v>204</v>
      </c>
      <c r="BM215" s="226" t="s">
        <v>420</v>
      </c>
    </row>
    <row r="216" s="2" customFormat="1" ht="21.75" customHeight="1">
      <c r="A216" s="35"/>
      <c r="B216" s="36"/>
      <c r="C216" s="235" t="s">
        <v>421</v>
      </c>
      <c r="D216" s="235" t="s">
        <v>201</v>
      </c>
      <c r="E216" s="236" t="s">
        <v>638</v>
      </c>
      <c r="F216" s="237" t="s">
        <v>639</v>
      </c>
      <c r="G216" s="238" t="s">
        <v>213</v>
      </c>
      <c r="H216" s="239">
        <v>12</v>
      </c>
      <c r="I216" s="240"/>
      <c r="J216" s="241">
        <f>ROUND(I216*H216,2)</f>
        <v>0</v>
      </c>
      <c r="K216" s="242"/>
      <c r="L216" s="243"/>
      <c r="M216" s="244" t="s">
        <v>1</v>
      </c>
      <c r="N216" s="245" t="s">
        <v>37</v>
      </c>
      <c r="O216" s="88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6" t="s">
        <v>233</v>
      </c>
      <c r="AT216" s="226" t="s">
        <v>201</v>
      </c>
      <c r="AU216" s="226" t="s">
        <v>82</v>
      </c>
      <c r="AY216" s="14" t="s">
        <v>140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14" t="s">
        <v>80</v>
      </c>
      <c r="BK216" s="227">
        <f>ROUND(I216*H216,2)</f>
        <v>0</v>
      </c>
      <c r="BL216" s="14" t="s">
        <v>204</v>
      </c>
      <c r="BM216" s="226" t="s">
        <v>424</v>
      </c>
    </row>
    <row r="217" s="2" customFormat="1" ht="21.75" customHeight="1">
      <c r="A217" s="35"/>
      <c r="B217" s="36"/>
      <c r="C217" s="214" t="s">
        <v>302</v>
      </c>
      <c r="D217" s="214" t="s">
        <v>141</v>
      </c>
      <c r="E217" s="215" t="s">
        <v>641</v>
      </c>
      <c r="F217" s="216" t="s">
        <v>642</v>
      </c>
      <c r="G217" s="217" t="s">
        <v>213</v>
      </c>
      <c r="H217" s="218">
        <v>12</v>
      </c>
      <c r="I217" s="219"/>
      <c r="J217" s="220">
        <f>ROUND(I217*H217,2)</f>
        <v>0</v>
      </c>
      <c r="K217" s="221"/>
      <c r="L217" s="41"/>
      <c r="M217" s="222" t="s">
        <v>1</v>
      </c>
      <c r="N217" s="223" t="s">
        <v>37</v>
      </c>
      <c r="O217" s="88"/>
      <c r="P217" s="224">
        <f>O217*H217</f>
        <v>0</v>
      </c>
      <c r="Q217" s="224">
        <v>0</v>
      </c>
      <c r="R217" s="224">
        <f>Q217*H217</f>
        <v>0</v>
      </c>
      <c r="S217" s="224">
        <v>0</v>
      </c>
      <c r="T217" s="225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6" t="s">
        <v>204</v>
      </c>
      <c r="AT217" s="226" t="s">
        <v>141</v>
      </c>
      <c r="AU217" s="226" t="s">
        <v>82</v>
      </c>
      <c r="AY217" s="14" t="s">
        <v>140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14" t="s">
        <v>80</v>
      </c>
      <c r="BK217" s="227">
        <f>ROUND(I217*H217,2)</f>
        <v>0</v>
      </c>
      <c r="BL217" s="14" t="s">
        <v>204</v>
      </c>
      <c r="BM217" s="226" t="s">
        <v>427</v>
      </c>
    </row>
    <row r="218" s="2" customFormat="1" ht="16.5" customHeight="1">
      <c r="A218" s="35"/>
      <c r="B218" s="36"/>
      <c r="C218" s="235" t="s">
        <v>428</v>
      </c>
      <c r="D218" s="235" t="s">
        <v>201</v>
      </c>
      <c r="E218" s="236" t="s">
        <v>645</v>
      </c>
      <c r="F218" s="237" t="s">
        <v>646</v>
      </c>
      <c r="G218" s="238" t="s">
        <v>213</v>
      </c>
      <c r="H218" s="239">
        <v>12</v>
      </c>
      <c r="I218" s="240"/>
      <c r="J218" s="241">
        <f>ROUND(I218*H218,2)</f>
        <v>0</v>
      </c>
      <c r="K218" s="242"/>
      <c r="L218" s="243"/>
      <c r="M218" s="244" t="s">
        <v>1</v>
      </c>
      <c r="N218" s="245" t="s">
        <v>37</v>
      </c>
      <c r="O218" s="88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5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26" t="s">
        <v>233</v>
      </c>
      <c r="AT218" s="226" t="s">
        <v>201</v>
      </c>
      <c r="AU218" s="226" t="s">
        <v>82</v>
      </c>
      <c r="AY218" s="14" t="s">
        <v>140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14" t="s">
        <v>80</v>
      </c>
      <c r="BK218" s="227">
        <f>ROUND(I218*H218,2)</f>
        <v>0</v>
      </c>
      <c r="BL218" s="14" t="s">
        <v>204</v>
      </c>
      <c r="BM218" s="226" t="s">
        <v>431</v>
      </c>
    </row>
    <row r="219" s="2" customFormat="1" ht="24.15" customHeight="1">
      <c r="A219" s="35"/>
      <c r="B219" s="36"/>
      <c r="C219" s="214" t="s">
        <v>306</v>
      </c>
      <c r="D219" s="214" t="s">
        <v>141</v>
      </c>
      <c r="E219" s="215" t="s">
        <v>648</v>
      </c>
      <c r="F219" s="216" t="s">
        <v>649</v>
      </c>
      <c r="G219" s="217" t="s">
        <v>505</v>
      </c>
      <c r="H219" s="246"/>
      <c r="I219" s="219"/>
      <c r="J219" s="220">
        <f>ROUND(I219*H219,2)</f>
        <v>0</v>
      </c>
      <c r="K219" s="221"/>
      <c r="L219" s="41"/>
      <c r="M219" s="222" t="s">
        <v>1</v>
      </c>
      <c r="N219" s="223" t="s">
        <v>37</v>
      </c>
      <c r="O219" s="88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6" t="s">
        <v>204</v>
      </c>
      <c r="AT219" s="226" t="s">
        <v>141</v>
      </c>
      <c r="AU219" s="226" t="s">
        <v>82</v>
      </c>
      <c r="AY219" s="14" t="s">
        <v>140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14" t="s">
        <v>80</v>
      </c>
      <c r="BK219" s="227">
        <f>ROUND(I219*H219,2)</f>
        <v>0</v>
      </c>
      <c r="BL219" s="14" t="s">
        <v>204</v>
      </c>
      <c r="BM219" s="226" t="s">
        <v>434</v>
      </c>
    </row>
    <row r="220" s="12" customFormat="1" ht="22.8" customHeight="1">
      <c r="A220" s="12"/>
      <c r="B220" s="200"/>
      <c r="C220" s="201"/>
      <c r="D220" s="202" t="s">
        <v>71</v>
      </c>
      <c r="E220" s="228" t="s">
        <v>651</v>
      </c>
      <c r="F220" s="228" t="s">
        <v>652</v>
      </c>
      <c r="G220" s="201"/>
      <c r="H220" s="201"/>
      <c r="I220" s="204"/>
      <c r="J220" s="229">
        <f>BK220</f>
        <v>0</v>
      </c>
      <c r="K220" s="201"/>
      <c r="L220" s="206"/>
      <c r="M220" s="207"/>
      <c r="N220" s="208"/>
      <c r="O220" s="208"/>
      <c r="P220" s="209">
        <f>SUM(P221:P227)</f>
        <v>0</v>
      </c>
      <c r="Q220" s="208"/>
      <c r="R220" s="209">
        <f>SUM(R221:R227)</f>
        <v>0</v>
      </c>
      <c r="S220" s="208"/>
      <c r="T220" s="210">
        <f>SUM(T221:T227)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1" t="s">
        <v>82</v>
      </c>
      <c r="AT220" s="212" t="s">
        <v>71</v>
      </c>
      <c r="AU220" s="212" t="s">
        <v>80</v>
      </c>
      <c r="AY220" s="211" t="s">
        <v>140</v>
      </c>
      <c r="BK220" s="213">
        <f>SUM(BK221:BK227)</f>
        <v>0</v>
      </c>
    </row>
    <row r="221" s="2" customFormat="1" ht="24.15" customHeight="1">
      <c r="A221" s="35"/>
      <c r="B221" s="36"/>
      <c r="C221" s="214" t="s">
        <v>435</v>
      </c>
      <c r="D221" s="214" t="s">
        <v>141</v>
      </c>
      <c r="E221" s="215" t="s">
        <v>1199</v>
      </c>
      <c r="F221" s="216" t="s">
        <v>1200</v>
      </c>
      <c r="G221" s="217" t="s">
        <v>240</v>
      </c>
      <c r="H221" s="218">
        <v>5</v>
      </c>
      <c r="I221" s="219"/>
      <c r="J221" s="220">
        <f>ROUND(I221*H221,2)</f>
        <v>0</v>
      </c>
      <c r="K221" s="221"/>
      <c r="L221" s="41"/>
      <c r="M221" s="222" t="s">
        <v>1</v>
      </c>
      <c r="N221" s="223" t="s">
        <v>37</v>
      </c>
      <c r="O221" s="88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6" t="s">
        <v>204</v>
      </c>
      <c r="AT221" s="226" t="s">
        <v>141</v>
      </c>
      <c r="AU221" s="226" t="s">
        <v>82</v>
      </c>
      <c r="AY221" s="14" t="s">
        <v>140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14" t="s">
        <v>80</v>
      </c>
      <c r="BK221" s="227">
        <f>ROUND(I221*H221,2)</f>
        <v>0</v>
      </c>
      <c r="BL221" s="14" t="s">
        <v>204</v>
      </c>
      <c r="BM221" s="226" t="s">
        <v>438</v>
      </c>
    </row>
    <row r="222" s="2" customFormat="1" ht="16.5" customHeight="1">
      <c r="A222" s="35"/>
      <c r="B222" s="36"/>
      <c r="C222" s="214" t="s">
        <v>309</v>
      </c>
      <c r="D222" s="214" t="s">
        <v>141</v>
      </c>
      <c r="E222" s="215" t="s">
        <v>1201</v>
      </c>
      <c r="F222" s="216" t="s">
        <v>1202</v>
      </c>
      <c r="G222" s="217" t="s">
        <v>656</v>
      </c>
      <c r="H222" s="218">
        <v>161.083</v>
      </c>
      <c r="I222" s="219"/>
      <c r="J222" s="220">
        <f>ROUND(I222*H222,2)</f>
        <v>0</v>
      </c>
      <c r="K222" s="221"/>
      <c r="L222" s="41"/>
      <c r="M222" s="222" t="s">
        <v>1</v>
      </c>
      <c r="N222" s="223" t="s">
        <v>37</v>
      </c>
      <c r="O222" s="88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6" t="s">
        <v>204</v>
      </c>
      <c r="AT222" s="226" t="s">
        <v>141</v>
      </c>
      <c r="AU222" s="226" t="s">
        <v>82</v>
      </c>
      <c r="AY222" s="14" t="s">
        <v>140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14" t="s">
        <v>80</v>
      </c>
      <c r="BK222" s="227">
        <f>ROUND(I222*H222,2)</f>
        <v>0</v>
      </c>
      <c r="BL222" s="14" t="s">
        <v>204</v>
      </c>
      <c r="BM222" s="226" t="s">
        <v>441</v>
      </c>
    </row>
    <row r="223" s="2" customFormat="1" ht="16.5" customHeight="1">
      <c r="A223" s="35"/>
      <c r="B223" s="36"/>
      <c r="C223" s="214" t="s">
        <v>442</v>
      </c>
      <c r="D223" s="214" t="s">
        <v>141</v>
      </c>
      <c r="E223" s="215" t="s">
        <v>1203</v>
      </c>
      <c r="F223" s="216" t="s">
        <v>1204</v>
      </c>
      <c r="G223" s="217" t="s">
        <v>656</v>
      </c>
      <c r="H223" s="218">
        <v>83.105999999999995</v>
      </c>
      <c r="I223" s="219"/>
      <c r="J223" s="220">
        <f>ROUND(I223*H223,2)</f>
        <v>0</v>
      </c>
      <c r="K223" s="221"/>
      <c r="L223" s="41"/>
      <c r="M223" s="222" t="s">
        <v>1</v>
      </c>
      <c r="N223" s="223" t="s">
        <v>37</v>
      </c>
      <c r="O223" s="88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6" t="s">
        <v>204</v>
      </c>
      <c r="AT223" s="226" t="s">
        <v>141</v>
      </c>
      <c r="AU223" s="226" t="s">
        <v>82</v>
      </c>
      <c r="AY223" s="14" t="s">
        <v>140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14" t="s">
        <v>80</v>
      </c>
      <c r="BK223" s="227">
        <f>ROUND(I223*H223,2)</f>
        <v>0</v>
      </c>
      <c r="BL223" s="14" t="s">
        <v>204</v>
      </c>
      <c r="BM223" s="226" t="s">
        <v>445</v>
      </c>
    </row>
    <row r="224" s="2" customFormat="1" ht="16.5" customHeight="1">
      <c r="A224" s="35"/>
      <c r="B224" s="36"/>
      <c r="C224" s="214" t="s">
        <v>313</v>
      </c>
      <c r="D224" s="214" t="s">
        <v>141</v>
      </c>
      <c r="E224" s="215" t="s">
        <v>1205</v>
      </c>
      <c r="F224" s="216" t="s">
        <v>1206</v>
      </c>
      <c r="G224" s="217" t="s">
        <v>656</v>
      </c>
      <c r="H224" s="218">
        <v>219.465</v>
      </c>
      <c r="I224" s="219"/>
      <c r="J224" s="220">
        <f>ROUND(I224*H224,2)</f>
        <v>0</v>
      </c>
      <c r="K224" s="221"/>
      <c r="L224" s="41"/>
      <c r="M224" s="222" t="s">
        <v>1</v>
      </c>
      <c r="N224" s="223" t="s">
        <v>37</v>
      </c>
      <c r="O224" s="88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6" t="s">
        <v>204</v>
      </c>
      <c r="AT224" s="226" t="s">
        <v>141</v>
      </c>
      <c r="AU224" s="226" t="s">
        <v>82</v>
      </c>
      <c r="AY224" s="14" t="s">
        <v>140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14" t="s">
        <v>80</v>
      </c>
      <c r="BK224" s="227">
        <f>ROUND(I224*H224,2)</f>
        <v>0</v>
      </c>
      <c r="BL224" s="14" t="s">
        <v>204</v>
      </c>
      <c r="BM224" s="226" t="s">
        <v>450</v>
      </c>
    </row>
    <row r="225" s="2" customFormat="1" ht="16.5" customHeight="1">
      <c r="A225" s="35"/>
      <c r="B225" s="36"/>
      <c r="C225" s="214" t="s">
        <v>451</v>
      </c>
      <c r="D225" s="214" t="s">
        <v>141</v>
      </c>
      <c r="E225" s="215" t="s">
        <v>1207</v>
      </c>
      <c r="F225" s="216" t="s">
        <v>1208</v>
      </c>
      <c r="G225" s="217" t="s">
        <v>656</v>
      </c>
      <c r="H225" s="218">
        <v>152.69399999999999</v>
      </c>
      <c r="I225" s="219"/>
      <c r="J225" s="220">
        <f>ROUND(I225*H225,2)</f>
        <v>0</v>
      </c>
      <c r="K225" s="221"/>
      <c r="L225" s="41"/>
      <c r="M225" s="222" t="s">
        <v>1</v>
      </c>
      <c r="N225" s="223" t="s">
        <v>37</v>
      </c>
      <c r="O225" s="88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6" t="s">
        <v>204</v>
      </c>
      <c r="AT225" s="226" t="s">
        <v>141</v>
      </c>
      <c r="AU225" s="226" t="s">
        <v>82</v>
      </c>
      <c r="AY225" s="14" t="s">
        <v>140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14" t="s">
        <v>80</v>
      </c>
      <c r="BK225" s="227">
        <f>ROUND(I225*H225,2)</f>
        <v>0</v>
      </c>
      <c r="BL225" s="14" t="s">
        <v>204</v>
      </c>
      <c r="BM225" s="226" t="s">
        <v>454</v>
      </c>
    </row>
    <row r="226" s="2" customFormat="1" ht="16.5" customHeight="1">
      <c r="A226" s="35"/>
      <c r="B226" s="36"/>
      <c r="C226" s="214" t="s">
        <v>107</v>
      </c>
      <c r="D226" s="214" t="s">
        <v>141</v>
      </c>
      <c r="E226" s="215" t="s">
        <v>1209</v>
      </c>
      <c r="F226" s="216" t="s">
        <v>1210</v>
      </c>
      <c r="G226" s="217" t="s">
        <v>656</v>
      </c>
      <c r="H226" s="218">
        <v>136.964</v>
      </c>
      <c r="I226" s="219"/>
      <c r="J226" s="220">
        <f>ROUND(I226*H226,2)</f>
        <v>0</v>
      </c>
      <c r="K226" s="221"/>
      <c r="L226" s="41"/>
      <c r="M226" s="222" t="s">
        <v>1</v>
      </c>
      <c r="N226" s="223" t="s">
        <v>37</v>
      </c>
      <c r="O226" s="88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6" t="s">
        <v>204</v>
      </c>
      <c r="AT226" s="226" t="s">
        <v>141</v>
      </c>
      <c r="AU226" s="226" t="s">
        <v>82</v>
      </c>
      <c r="AY226" s="14" t="s">
        <v>140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14" t="s">
        <v>80</v>
      </c>
      <c r="BK226" s="227">
        <f>ROUND(I226*H226,2)</f>
        <v>0</v>
      </c>
      <c r="BL226" s="14" t="s">
        <v>204</v>
      </c>
      <c r="BM226" s="226" t="s">
        <v>457</v>
      </c>
    </row>
    <row r="227" s="2" customFormat="1" ht="24.15" customHeight="1">
      <c r="A227" s="35"/>
      <c r="B227" s="36"/>
      <c r="C227" s="214" t="s">
        <v>458</v>
      </c>
      <c r="D227" s="214" t="s">
        <v>141</v>
      </c>
      <c r="E227" s="215" t="s">
        <v>658</v>
      </c>
      <c r="F227" s="216" t="s">
        <v>659</v>
      </c>
      <c r="G227" s="217" t="s">
        <v>505</v>
      </c>
      <c r="H227" s="246"/>
      <c r="I227" s="219"/>
      <c r="J227" s="220">
        <f>ROUND(I227*H227,2)</f>
        <v>0</v>
      </c>
      <c r="K227" s="221"/>
      <c r="L227" s="41"/>
      <c r="M227" s="222" t="s">
        <v>1</v>
      </c>
      <c r="N227" s="223" t="s">
        <v>37</v>
      </c>
      <c r="O227" s="88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6" t="s">
        <v>204</v>
      </c>
      <c r="AT227" s="226" t="s">
        <v>141</v>
      </c>
      <c r="AU227" s="226" t="s">
        <v>82</v>
      </c>
      <c r="AY227" s="14" t="s">
        <v>140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14" t="s">
        <v>80</v>
      </c>
      <c r="BK227" s="227">
        <f>ROUND(I227*H227,2)</f>
        <v>0</v>
      </c>
      <c r="BL227" s="14" t="s">
        <v>204</v>
      </c>
      <c r="BM227" s="226" t="s">
        <v>461</v>
      </c>
    </row>
    <row r="228" s="12" customFormat="1" ht="22.8" customHeight="1">
      <c r="A228" s="12"/>
      <c r="B228" s="200"/>
      <c r="C228" s="201"/>
      <c r="D228" s="202" t="s">
        <v>71</v>
      </c>
      <c r="E228" s="228" t="s">
        <v>661</v>
      </c>
      <c r="F228" s="228" t="s">
        <v>662</v>
      </c>
      <c r="G228" s="201"/>
      <c r="H228" s="201"/>
      <c r="I228" s="204"/>
      <c r="J228" s="229">
        <f>BK228</f>
        <v>0</v>
      </c>
      <c r="K228" s="201"/>
      <c r="L228" s="206"/>
      <c r="M228" s="207"/>
      <c r="N228" s="208"/>
      <c r="O228" s="208"/>
      <c r="P228" s="209">
        <f>SUM(P229:P239)</f>
        <v>0</v>
      </c>
      <c r="Q228" s="208"/>
      <c r="R228" s="209">
        <f>SUM(R229:R239)</f>
        <v>0</v>
      </c>
      <c r="S228" s="208"/>
      <c r="T228" s="210">
        <f>SUM(T229:T239)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1" t="s">
        <v>82</v>
      </c>
      <c r="AT228" s="212" t="s">
        <v>71</v>
      </c>
      <c r="AU228" s="212" t="s">
        <v>80</v>
      </c>
      <c r="AY228" s="211" t="s">
        <v>140</v>
      </c>
      <c r="BK228" s="213">
        <f>SUM(BK229:BK239)</f>
        <v>0</v>
      </c>
    </row>
    <row r="229" s="2" customFormat="1" ht="16.5" customHeight="1">
      <c r="A229" s="35"/>
      <c r="B229" s="36"/>
      <c r="C229" s="214" t="s">
        <v>319</v>
      </c>
      <c r="D229" s="214" t="s">
        <v>141</v>
      </c>
      <c r="E229" s="215" t="s">
        <v>664</v>
      </c>
      <c r="F229" s="216" t="s">
        <v>665</v>
      </c>
      <c r="G229" s="217" t="s">
        <v>208</v>
      </c>
      <c r="H229" s="218">
        <v>201.90000000000001</v>
      </c>
      <c r="I229" s="219"/>
      <c r="J229" s="220">
        <f>ROUND(I229*H229,2)</f>
        <v>0</v>
      </c>
      <c r="K229" s="221"/>
      <c r="L229" s="41"/>
      <c r="M229" s="222" t="s">
        <v>1</v>
      </c>
      <c r="N229" s="223" t="s">
        <v>37</v>
      </c>
      <c r="O229" s="88"/>
      <c r="P229" s="224">
        <f>O229*H229</f>
        <v>0</v>
      </c>
      <c r="Q229" s="224">
        <v>0</v>
      </c>
      <c r="R229" s="224">
        <f>Q229*H229</f>
        <v>0</v>
      </c>
      <c r="S229" s="224">
        <v>0</v>
      </c>
      <c r="T229" s="225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6" t="s">
        <v>204</v>
      </c>
      <c r="AT229" s="226" t="s">
        <v>141</v>
      </c>
      <c r="AU229" s="226" t="s">
        <v>82</v>
      </c>
      <c r="AY229" s="14" t="s">
        <v>140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14" t="s">
        <v>80</v>
      </c>
      <c r="BK229" s="227">
        <f>ROUND(I229*H229,2)</f>
        <v>0</v>
      </c>
      <c r="BL229" s="14" t="s">
        <v>204</v>
      </c>
      <c r="BM229" s="226" t="s">
        <v>466</v>
      </c>
    </row>
    <row r="230" s="2" customFormat="1" ht="16.5" customHeight="1">
      <c r="A230" s="35"/>
      <c r="B230" s="36"/>
      <c r="C230" s="214" t="s">
        <v>471</v>
      </c>
      <c r="D230" s="214" t="s">
        <v>141</v>
      </c>
      <c r="E230" s="215" t="s">
        <v>667</v>
      </c>
      <c r="F230" s="216" t="s">
        <v>668</v>
      </c>
      <c r="G230" s="217" t="s">
        <v>208</v>
      </c>
      <c r="H230" s="218">
        <v>201.90000000000001</v>
      </c>
      <c r="I230" s="219"/>
      <c r="J230" s="220">
        <f>ROUND(I230*H230,2)</f>
        <v>0</v>
      </c>
      <c r="K230" s="221"/>
      <c r="L230" s="41"/>
      <c r="M230" s="222" t="s">
        <v>1</v>
      </c>
      <c r="N230" s="223" t="s">
        <v>37</v>
      </c>
      <c r="O230" s="88"/>
      <c r="P230" s="224">
        <f>O230*H230</f>
        <v>0</v>
      </c>
      <c r="Q230" s="224">
        <v>0</v>
      </c>
      <c r="R230" s="224">
        <f>Q230*H230</f>
        <v>0</v>
      </c>
      <c r="S230" s="224">
        <v>0</v>
      </c>
      <c r="T230" s="225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26" t="s">
        <v>204</v>
      </c>
      <c r="AT230" s="226" t="s">
        <v>141</v>
      </c>
      <c r="AU230" s="226" t="s">
        <v>82</v>
      </c>
      <c r="AY230" s="14" t="s">
        <v>140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14" t="s">
        <v>80</v>
      </c>
      <c r="BK230" s="227">
        <f>ROUND(I230*H230,2)</f>
        <v>0</v>
      </c>
      <c r="BL230" s="14" t="s">
        <v>204</v>
      </c>
      <c r="BM230" s="226" t="s">
        <v>474</v>
      </c>
    </row>
    <row r="231" s="2" customFormat="1" ht="21.75" customHeight="1">
      <c r="A231" s="35"/>
      <c r="B231" s="36"/>
      <c r="C231" s="214" t="s">
        <v>322</v>
      </c>
      <c r="D231" s="214" t="s">
        <v>141</v>
      </c>
      <c r="E231" s="215" t="s">
        <v>671</v>
      </c>
      <c r="F231" s="216" t="s">
        <v>672</v>
      </c>
      <c r="G231" s="217" t="s">
        <v>208</v>
      </c>
      <c r="H231" s="218">
        <v>55.100000000000001</v>
      </c>
      <c r="I231" s="219"/>
      <c r="J231" s="220">
        <f>ROUND(I231*H231,2)</f>
        <v>0</v>
      </c>
      <c r="K231" s="221"/>
      <c r="L231" s="41"/>
      <c r="M231" s="222" t="s">
        <v>1</v>
      </c>
      <c r="N231" s="223" t="s">
        <v>37</v>
      </c>
      <c r="O231" s="88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26" t="s">
        <v>204</v>
      </c>
      <c r="AT231" s="226" t="s">
        <v>141</v>
      </c>
      <c r="AU231" s="226" t="s">
        <v>82</v>
      </c>
      <c r="AY231" s="14" t="s">
        <v>140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14" t="s">
        <v>80</v>
      </c>
      <c r="BK231" s="227">
        <f>ROUND(I231*H231,2)</f>
        <v>0</v>
      </c>
      <c r="BL231" s="14" t="s">
        <v>204</v>
      </c>
      <c r="BM231" s="226" t="s">
        <v>477</v>
      </c>
    </row>
    <row r="232" s="2" customFormat="1" ht="33" customHeight="1">
      <c r="A232" s="35"/>
      <c r="B232" s="36"/>
      <c r="C232" s="214" t="s">
        <v>478</v>
      </c>
      <c r="D232" s="214" t="s">
        <v>141</v>
      </c>
      <c r="E232" s="215" t="s">
        <v>674</v>
      </c>
      <c r="F232" s="216" t="s">
        <v>675</v>
      </c>
      <c r="G232" s="217" t="s">
        <v>240</v>
      </c>
      <c r="H232" s="218">
        <v>68.400000000000006</v>
      </c>
      <c r="I232" s="219"/>
      <c r="J232" s="220">
        <f>ROUND(I232*H232,2)</f>
        <v>0</v>
      </c>
      <c r="K232" s="221"/>
      <c r="L232" s="41"/>
      <c r="M232" s="222" t="s">
        <v>1</v>
      </c>
      <c r="N232" s="223" t="s">
        <v>37</v>
      </c>
      <c r="O232" s="88"/>
      <c r="P232" s="224">
        <f>O232*H232</f>
        <v>0</v>
      </c>
      <c r="Q232" s="224">
        <v>0</v>
      </c>
      <c r="R232" s="224">
        <f>Q232*H232</f>
        <v>0</v>
      </c>
      <c r="S232" s="224">
        <v>0</v>
      </c>
      <c r="T232" s="225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6" t="s">
        <v>204</v>
      </c>
      <c r="AT232" s="226" t="s">
        <v>141</v>
      </c>
      <c r="AU232" s="226" t="s">
        <v>82</v>
      </c>
      <c r="AY232" s="14" t="s">
        <v>140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14" t="s">
        <v>80</v>
      </c>
      <c r="BK232" s="227">
        <f>ROUND(I232*H232,2)</f>
        <v>0</v>
      </c>
      <c r="BL232" s="14" t="s">
        <v>204</v>
      </c>
      <c r="BM232" s="226" t="s">
        <v>481</v>
      </c>
    </row>
    <row r="233" s="2" customFormat="1" ht="33" customHeight="1">
      <c r="A233" s="35"/>
      <c r="B233" s="36"/>
      <c r="C233" s="235" t="s">
        <v>326</v>
      </c>
      <c r="D233" s="235" t="s">
        <v>201</v>
      </c>
      <c r="E233" s="236" t="s">
        <v>678</v>
      </c>
      <c r="F233" s="237" t="s">
        <v>679</v>
      </c>
      <c r="G233" s="238" t="s">
        <v>240</v>
      </c>
      <c r="H233" s="239">
        <v>75.239999999999995</v>
      </c>
      <c r="I233" s="240"/>
      <c r="J233" s="241">
        <f>ROUND(I233*H233,2)</f>
        <v>0</v>
      </c>
      <c r="K233" s="242"/>
      <c r="L233" s="243"/>
      <c r="M233" s="244" t="s">
        <v>1</v>
      </c>
      <c r="N233" s="245" t="s">
        <v>37</v>
      </c>
      <c r="O233" s="88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6" t="s">
        <v>233</v>
      </c>
      <c r="AT233" s="226" t="s">
        <v>201</v>
      </c>
      <c r="AU233" s="226" t="s">
        <v>82</v>
      </c>
      <c r="AY233" s="14" t="s">
        <v>140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14" t="s">
        <v>80</v>
      </c>
      <c r="BK233" s="227">
        <f>ROUND(I233*H233,2)</f>
        <v>0</v>
      </c>
      <c r="BL233" s="14" t="s">
        <v>204</v>
      </c>
      <c r="BM233" s="226" t="s">
        <v>482</v>
      </c>
    </row>
    <row r="234" s="2" customFormat="1" ht="33" customHeight="1">
      <c r="A234" s="35"/>
      <c r="B234" s="36"/>
      <c r="C234" s="214" t="s">
        <v>483</v>
      </c>
      <c r="D234" s="214" t="s">
        <v>141</v>
      </c>
      <c r="E234" s="215" t="s">
        <v>681</v>
      </c>
      <c r="F234" s="216" t="s">
        <v>682</v>
      </c>
      <c r="G234" s="217" t="s">
        <v>208</v>
      </c>
      <c r="H234" s="218">
        <v>199.03999999999999</v>
      </c>
      <c r="I234" s="219"/>
      <c r="J234" s="220">
        <f>ROUND(I234*H234,2)</f>
        <v>0</v>
      </c>
      <c r="K234" s="221"/>
      <c r="L234" s="41"/>
      <c r="M234" s="222" t="s">
        <v>1</v>
      </c>
      <c r="N234" s="223" t="s">
        <v>37</v>
      </c>
      <c r="O234" s="88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26" t="s">
        <v>204</v>
      </c>
      <c r="AT234" s="226" t="s">
        <v>141</v>
      </c>
      <c r="AU234" s="226" t="s">
        <v>82</v>
      </c>
      <c r="AY234" s="14" t="s">
        <v>140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14" t="s">
        <v>80</v>
      </c>
      <c r="BK234" s="227">
        <f>ROUND(I234*H234,2)</f>
        <v>0</v>
      </c>
      <c r="BL234" s="14" t="s">
        <v>204</v>
      </c>
      <c r="BM234" s="226" t="s">
        <v>486</v>
      </c>
    </row>
    <row r="235" s="2" customFormat="1" ht="37.8" customHeight="1">
      <c r="A235" s="35"/>
      <c r="B235" s="36"/>
      <c r="C235" s="235" t="s">
        <v>329</v>
      </c>
      <c r="D235" s="235" t="s">
        <v>201</v>
      </c>
      <c r="E235" s="236" t="s">
        <v>685</v>
      </c>
      <c r="F235" s="237" t="s">
        <v>686</v>
      </c>
      <c r="G235" s="238" t="s">
        <v>208</v>
      </c>
      <c r="H235" s="239">
        <v>228.89599999999999</v>
      </c>
      <c r="I235" s="240"/>
      <c r="J235" s="241">
        <f>ROUND(I235*H235,2)</f>
        <v>0</v>
      </c>
      <c r="K235" s="242"/>
      <c r="L235" s="243"/>
      <c r="M235" s="244" t="s">
        <v>1</v>
      </c>
      <c r="N235" s="245" t="s">
        <v>37</v>
      </c>
      <c r="O235" s="88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26" t="s">
        <v>233</v>
      </c>
      <c r="AT235" s="226" t="s">
        <v>201</v>
      </c>
      <c r="AU235" s="226" t="s">
        <v>82</v>
      </c>
      <c r="AY235" s="14" t="s">
        <v>140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14" t="s">
        <v>80</v>
      </c>
      <c r="BK235" s="227">
        <f>ROUND(I235*H235,2)</f>
        <v>0</v>
      </c>
      <c r="BL235" s="14" t="s">
        <v>204</v>
      </c>
      <c r="BM235" s="226" t="s">
        <v>489</v>
      </c>
    </row>
    <row r="236" s="2" customFormat="1" ht="33" customHeight="1">
      <c r="A236" s="35"/>
      <c r="B236" s="36"/>
      <c r="C236" s="214" t="s">
        <v>490</v>
      </c>
      <c r="D236" s="214" t="s">
        <v>141</v>
      </c>
      <c r="E236" s="215" t="s">
        <v>688</v>
      </c>
      <c r="F236" s="216" t="s">
        <v>689</v>
      </c>
      <c r="G236" s="217" t="s">
        <v>208</v>
      </c>
      <c r="H236" s="218">
        <v>2.8599999999999999</v>
      </c>
      <c r="I236" s="219"/>
      <c r="J236" s="220">
        <f>ROUND(I236*H236,2)</f>
        <v>0</v>
      </c>
      <c r="K236" s="221"/>
      <c r="L236" s="41"/>
      <c r="M236" s="222" t="s">
        <v>1</v>
      </c>
      <c r="N236" s="223" t="s">
        <v>37</v>
      </c>
      <c r="O236" s="88"/>
      <c r="P236" s="224">
        <f>O236*H236</f>
        <v>0</v>
      </c>
      <c r="Q236" s="224">
        <v>0</v>
      </c>
      <c r="R236" s="224">
        <f>Q236*H236</f>
        <v>0</v>
      </c>
      <c r="S236" s="224">
        <v>0</v>
      </c>
      <c r="T236" s="225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26" t="s">
        <v>204</v>
      </c>
      <c r="AT236" s="226" t="s">
        <v>141</v>
      </c>
      <c r="AU236" s="226" t="s">
        <v>82</v>
      </c>
      <c r="AY236" s="14" t="s">
        <v>140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14" t="s">
        <v>80</v>
      </c>
      <c r="BK236" s="227">
        <f>ROUND(I236*H236,2)</f>
        <v>0</v>
      </c>
      <c r="BL236" s="14" t="s">
        <v>204</v>
      </c>
      <c r="BM236" s="226" t="s">
        <v>493</v>
      </c>
    </row>
    <row r="237" s="2" customFormat="1" ht="37.8" customHeight="1">
      <c r="A237" s="35"/>
      <c r="B237" s="36"/>
      <c r="C237" s="235" t="s">
        <v>110</v>
      </c>
      <c r="D237" s="235" t="s">
        <v>201</v>
      </c>
      <c r="E237" s="236" t="s">
        <v>692</v>
      </c>
      <c r="F237" s="237" t="s">
        <v>693</v>
      </c>
      <c r="G237" s="238" t="s">
        <v>208</v>
      </c>
      <c r="H237" s="239">
        <v>3.2890000000000001</v>
      </c>
      <c r="I237" s="240"/>
      <c r="J237" s="241">
        <f>ROUND(I237*H237,2)</f>
        <v>0</v>
      </c>
      <c r="K237" s="242"/>
      <c r="L237" s="243"/>
      <c r="M237" s="244" t="s">
        <v>1</v>
      </c>
      <c r="N237" s="245" t="s">
        <v>37</v>
      </c>
      <c r="O237" s="88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26" t="s">
        <v>233</v>
      </c>
      <c r="AT237" s="226" t="s">
        <v>201</v>
      </c>
      <c r="AU237" s="226" t="s">
        <v>82</v>
      </c>
      <c r="AY237" s="14" t="s">
        <v>140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14" t="s">
        <v>80</v>
      </c>
      <c r="BK237" s="227">
        <f>ROUND(I237*H237,2)</f>
        <v>0</v>
      </c>
      <c r="BL237" s="14" t="s">
        <v>204</v>
      </c>
      <c r="BM237" s="226" t="s">
        <v>496</v>
      </c>
    </row>
    <row r="238" s="2" customFormat="1" ht="33" customHeight="1">
      <c r="A238" s="35"/>
      <c r="B238" s="36"/>
      <c r="C238" s="214" t="s">
        <v>497</v>
      </c>
      <c r="D238" s="214" t="s">
        <v>141</v>
      </c>
      <c r="E238" s="215" t="s">
        <v>695</v>
      </c>
      <c r="F238" s="216" t="s">
        <v>696</v>
      </c>
      <c r="G238" s="217" t="s">
        <v>208</v>
      </c>
      <c r="H238" s="218">
        <v>6.5599999999999996</v>
      </c>
      <c r="I238" s="219"/>
      <c r="J238" s="220">
        <f>ROUND(I238*H238,2)</f>
        <v>0</v>
      </c>
      <c r="K238" s="221"/>
      <c r="L238" s="41"/>
      <c r="M238" s="222" t="s">
        <v>1</v>
      </c>
      <c r="N238" s="223" t="s">
        <v>37</v>
      </c>
      <c r="O238" s="88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26" t="s">
        <v>204</v>
      </c>
      <c r="AT238" s="226" t="s">
        <v>141</v>
      </c>
      <c r="AU238" s="226" t="s">
        <v>82</v>
      </c>
      <c r="AY238" s="14" t="s">
        <v>140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14" t="s">
        <v>80</v>
      </c>
      <c r="BK238" s="227">
        <f>ROUND(I238*H238,2)</f>
        <v>0</v>
      </c>
      <c r="BL238" s="14" t="s">
        <v>204</v>
      </c>
      <c r="BM238" s="226" t="s">
        <v>500</v>
      </c>
    </row>
    <row r="239" s="2" customFormat="1" ht="24.15" customHeight="1">
      <c r="A239" s="35"/>
      <c r="B239" s="36"/>
      <c r="C239" s="214" t="s">
        <v>335</v>
      </c>
      <c r="D239" s="214" t="s">
        <v>141</v>
      </c>
      <c r="E239" s="215" t="s">
        <v>699</v>
      </c>
      <c r="F239" s="216" t="s">
        <v>700</v>
      </c>
      <c r="G239" s="217" t="s">
        <v>505</v>
      </c>
      <c r="H239" s="246"/>
      <c r="I239" s="219"/>
      <c r="J239" s="220">
        <f>ROUND(I239*H239,2)</f>
        <v>0</v>
      </c>
      <c r="K239" s="221"/>
      <c r="L239" s="41"/>
      <c r="M239" s="222" t="s">
        <v>1</v>
      </c>
      <c r="N239" s="223" t="s">
        <v>37</v>
      </c>
      <c r="O239" s="88"/>
      <c r="P239" s="224">
        <f>O239*H239</f>
        <v>0</v>
      </c>
      <c r="Q239" s="224">
        <v>0</v>
      </c>
      <c r="R239" s="224">
        <f>Q239*H239</f>
        <v>0</v>
      </c>
      <c r="S239" s="224">
        <v>0</v>
      </c>
      <c r="T239" s="225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26" t="s">
        <v>204</v>
      </c>
      <c r="AT239" s="226" t="s">
        <v>141</v>
      </c>
      <c r="AU239" s="226" t="s">
        <v>82</v>
      </c>
      <c r="AY239" s="14" t="s">
        <v>140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14" t="s">
        <v>80</v>
      </c>
      <c r="BK239" s="227">
        <f>ROUND(I239*H239,2)</f>
        <v>0</v>
      </c>
      <c r="BL239" s="14" t="s">
        <v>204</v>
      </c>
      <c r="BM239" s="226" t="s">
        <v>501</v>
      </c>
    </row>
    <row r="240" s="12" customFormat="1" ht="22.8" customHeight="1">
      <c r="A240" s="12"/>
      <c r="B240" s="200"/>
      <c r="C240" s="201"/>
      <c r="D240" s="202" t="s">
        <v>71</v>
      </c>
      <c r="E240" s="228" t="s">
        <v>702</v>
      </c>
      <c r="F240" s="228" t="s">
        <v>703</v>
      </c>
      <c r="G240" s="201"/>
      <c r="H240" s="201"/>
      <c r="I240" s="204"/>
      <c r="J240" s="229">
        <f>BK240</f>
        <v>0</v>
      </c>
      <c r="K240" s="201"/>
      <c r="L240" s="206"/>
      <c r="M240" s="207"/>
      <c r="N240" s="208"/>
      <c r="O240" s="208"/>
      <c r="P240" s="209">
        <f>SUM(P241:P249)</f>
        <v>0</v>
      </c>
      <c r="Q240" s="208"/>
      <c r="R240" s="209">
        <f>SUM(R241:R249)</f>
        <v>0</v>
      </c>
      <c r="S240" s="208"/>
      <c r="T240" s="210">
        <f>SUM(T241:T249)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11" t="s">
        <v>82</v>
      </c>
      <c r="AT240" s="212" t="s">
        <v>71</v>
      </c>
      <c r="AU240" s="212" t="s">
        <v>80</v>
      </c>
      <c r="AY240" s="211" t="s">
        <v>140</v>
      </c>
      <c r="BK240" s="213">
        <f>SUM(BK241:BK249)</f>
        <v>0</v>
      </c>
    </row>
    <row r="241" s="2" customFormat="1" ht="16.5" customHeight="1">
      <c r="A241" s="35"/>
      <c r="B241" s="36"/>
      <c r="C241" s="214" t="s">
        <v>502</v>
      </c>
      <c r="D241" s="214" t="s">
        <v>141</v>
      </c>
      <c r="E241" s="215" t="s">
        <v>704</v>
      </c>
      <c r="F241" s="216" t="s">
        <v>705</v>
      </c>
      <c r="G241" s="217" t="s">
        <v>208</v>
      </c>
      <c r="H241" s="218">
        <v>244.86000000000001</v>
      </c>
      <c r="I241" s="219"/>
      <c r="J241" s="220">
        <f>ROUND(I241*H241,2)</f>
        <v>0</v>
      </c>
      <c r="K241" s="221"/>
      <c r="L241" s="41"/>
      <c r="M241" s="222" t="s">
        <v>1</v>
      </c>
      <c r="N241" s="223" t="s">
        <v>37</v>
      </c>
      <c r="O241" s="88"/>
      <c r="P241" s="224">
        <f>O241*H241</f>
        <v>0</v>
      </c>
      <c r="Q241" s="224">
        <v>0</v>
      </c>
      <c r="R241" s="224">
        <f>Q241*H241</f>
        <v>0</v>
      </c>
      <c r="S241" s="224">
        <v>0</v>
      </c>
      <c r="T241" s="225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26" t="s">
        <v>204</v>
      </c>
      <c r="AT241" s="226" t="s">
        <v>141</v>
      </c>
      <c r="AU241" s="226" t="s">
        <v>82</v>
      </c>
      <c r="AY241" s="14" t="s">
        <v>140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14" t="s">
        <v>80</v>
      </c>
      <c r="BK241" s="227">
        <f>ROUND(I241*H241,2)</f>
        <v>0</v>
      </c>
      <c r="BL241" s="14" t="s">
        <v>204</v>
      </c>
      <c r="BM241" s="226" t="s">
        <v>506</v>
      </c>
    </row>
    <row r="242" s="2" customFormat="1" ht="16.5" customHeight="1">
      <c r="A242" s="35"/>
      <c r="B242" s="36"/>
      <c r="C242" s="214" t="s">
        <v>339</v>
      </c>
      <c r="D242" s="214" t="s">
        <v>141</v>
      </c>
      <c r="E242" s="215" t="s">
        <v>708</v>
      </c>
      <c r="F242" s="216" t="s">
        <v>709</v>
      </c>
      <c r="G242" s="217" t="s">
        <v>208</v>
      </c>
      <c r="H242" s="218">
        <v>244.86000000000001</v>
      </c>
      <c r="I242" s="219"/>
      <c r="J242" s="220">
        <f>ROUND(I242*H242,2)</f>
        <v>0</v>
      </c>
      <c r="K242" s="221"/>
      <c r="L242" s="41"/>
      <c r="M242" s="222" t="s">
        <v>1</v>
      </c>
      <c r="N242" s="223" t="s">
        <v>37</v>
      </c>
      <c r="O242" s="88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26" t="s">
        <v>204</v>
      </c>
      <c r="AT242" s="226" t="s">
        <v>141</v>
      </c>
      <c r="AU242" s="226" t="s">
        <v>82</v>
      </c>
      <c r="AY242" s="14" t="s">
        <v>140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14" t="s">
        <v>80</v>
      </c>
      <c r="BK242" s="227">
        <f>ROUND(I242*H242,2)</f>
        <v>0</v>
      </c>
      <c r="BL242" s="14" t="s">
        <v>204</v>
      </c>
      <c r="BM242" s="226" t="s">
        <v>511</v>
      </c>
    </row>
    <row r="243" s="2" customFormat="1" ht="37.8" customHeight="1">
      <c r="A243" s="35"/>
      <c r="B243" s="36"/>
      <c r="C243" s="214" t="s">
        <v>512</v>
      </c>
      <c r="D243" s="214" t="s">
        <v>141</v>
      </c>
      <c r="E243" s="215" t="s">
        <v>711</v>
      </c>
      <c r="F243" s="216" t="s">
        <v>712</v>
      </c>
      <c r="G243" s="217" t="s">
        <v>208</v>
      </c>
      <c r="H243" s="218">
        <v>244.86000000000001</v>
      </c>
      <c r="I243" s="219"/>
      <c r="J243" s="220">
        <f>ROUND(I243*H243,2)</f>
        <v>0</v>
      </c>
      <c r="K243" s="221"/>
      <c r="L243" s="41"/>
      <c r="M243" s="222" t="s">
        <v>1</v>
      </c>
      <c r="N243" s="223" t="s">
        <v>37</v>
      </c>
      <c r="O243" s="88"/>
      <c r="P243" s="224">
        <f>O243*H243</f>
        <v>0</v>
      </c>
      <c r="Q243" s="224">
        <v>0</v>
      </c>
      <c r="R243" s="224">
        <f>Q243*H243</f>
        <v>0</v>
      </c>
      <c r="S243" s="224">
        <v>0</v>
      </c>
      <c r="T243" s="225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26" t="s">
        <v>204</v>
      </c>
      <c r="AT243" s="226" t="s">
        <v>141</v>
      </c>
      <c r="AU243" s="226" t="s">
        <v>82</v>
      </c>
      <c r="AY243" s="14" t="s">
        <v>140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14" t="s">
        <v>80</v>
      </c>
      <c r="BK243" s="227">
        <f>ROUND(I243*H243,2)</f>
        <v>0</v>
      </c>
      <c r="BL243" s="14" t="s">
        <v>204</v>
      </c>
      <c r="BM243" s="226" t="s">
        <v>515</v>
      </c>
    </row>
    <row r="244" s="2" customFormat="1" ht="24.15" customHeight="1">
      <c r="A244" s="35"/>
      <c r="B244" s="36"/>
      <c r="C244" s="235" t="s">
        <v>342</v>
      </c>
      <c r="D244" s="235" t="s">
        <v>201</v>
      </c>
      <c r="E244" s="236" t="s">
        <v>715</v>
      </c>
      <c r="F244" s="237" t="s">
        <v>716</v>
      </c>
      <c r="G244" s="238" t="s">
        <v>208</v>
      </c>
      <c r="H244" s="239">
        <v>281.589</v>
      </c>
      <c r="I244" s="240"/>
      <c r="J244" s="241">
        <f>ROUND(I244*H244,2)</f>
        <v>0</v>
      </c>
      <c r="K244" s="242"/>
      <c r="L244" s="243"/>
      <c r="M244" s="244" t="s">
        <v>1</v>
      </c>
      <c r="N244" s="245" t="s">
        <v>37</v>
      </c>
      <c r="O244" s="88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6" t="s">
        <v>233</v>
      </c>
      <c r="AT244" s="226" t="s">
        <v>201</v>
      </c>
      <c r="AU244" s="226" t="s">
        <v>82</v>
      </c>
      <c r="AY244" s="14" t="s">
        <v>140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14" t="s">
        <v>80</v>
      </c>
      <c r="BK244" s="227">
        <f>ROUND(I244*H244,2)</f>
        <v>0</v>
      </c>
      <c r="BL244" s="14" t="s">
        <v>204</v>
      </c>
      <c r="BM244" s="226" t="s">
        <v>518</v>
      </c>
    </row>
    <row r="245" s="2" customFormat="1" ht="24.15" customHeight="1">
      <c r="A245" s="35"/>
      <c r="B245" s="36"/>
      <c r="C245" s="214" t="s">
        <v>519</v>
      </c>
      <c r="D245" s="214" t="s">
        <v>141</v>
      </c>
      <c r="E245" s="215" t="s">
        <v>718</v>
      </c>
      <c r="F245" s="216" t="s">
        <v>719</v>
      </c>
      <c r="G245" s="217" t="s">
        <v>240</v>
      </c>
      <c r="H245" s="218">
        <v>172.43000000000001</v>
      </c>
      <c r="I245" s="219"/>
      <c r="J245" s="220">
        <f>ROUND(I245*H245,2)</f>
        <v>0</v>
      </c>
      <c r="K245" s="221"/>
      <c r="L245" s="41"/>
      <c r="M245" s="222" t="s">
        <v>1</v>
      </c>
      <c r="N245" s="223" t="s">
        <v>37</v>
      </c>
      <c r="O245" s="88"/>
      <c r="P245" s="224">
        <f>O245*H245</f>
        <v>0</v>
      </c>
      <c r="Q245" s="224">
        <v>0</v>
      </c>
      <c r="R245" s="224">
        <f>Q245*H245</f>
        <v>0</v>
      </c>
      <c r="S245" s="224">
        <v>0</v>
      </c>
      <c r="T245" s="225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26" t="s">
        <v>204</v>
      </c>
      <c r="AT245" s="226" t="s">
        <v>141</v>
      </c>
      <c r="AU245" s="226" t="s">
        <v>82</v>
      </c>
      <c r="AY245" s="14" t="s">
        <v>140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14" t="s">
        <v>80</v>
      </c>
      <c r="BK245" s="227">
        <f>ROUND(I245*H245,2)</f>
        <v>0</v>
      </c>
      <c r="BL245" s="14" t="s">
        <v>204</v>
      </c>
      <c r="BM245" s="226" t="s">
        <v>522</v>
      </c>
    </row>
    <row r="246" s="2" customFormat="1" ht="16.5" customHeight="1">
      <c r="A246" s="35"/>
      <c r="B246" s="36"/>
      <c r="C246" s="235" t="s">
        <v>346</v>
      </c>
      <c r="D246" s="235" t="s">
        <v>201</v>
      </c>
      <c r="E246" s="236" t="s">
        <v>722</v>
      </c>
      <c r="F246" s="237" t="s">
        <v>723</v>
      </c>
      <c r="G246" s="238" t="s">
        <v>240</v>
      </c>
      <c r="H246" s="239">
        <v>181.05199999999999</v>
      </c>
      <c r="I246" s="240"/>
      <c r="J246" s="241">
        <f>ROUND(I246*H246,2)</f>
        <v>0</v>
      </c>
      <c r="K246" s="242"/>
      <c r="L246" s="243"/>
      <c r="M246" s="244" t="s">
        <v>1</v>
      </c>
      <c r="N246" s="245" t="s">
        <v>37</v>
      </c>
      <c r="O246" s="88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26" t="s">
        <v>233</v>
      </c>
      <c r="AT246" s="226" t="s">
        <v>201</v>
      </c>
      <c r="AU246" s="226" t="s">
        <v>82</v>
      </c>
      <c r="AY246" s="14" t="s">
        <v>140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14" t="s">
        <v>80</v>
      </c>
      <c r="BK246" s="227">
        <f>ROUND(I246*H246,2)</f>
        <v>0</v>
      </c>
      <c r="BL246" s="14" t="s">
        <v>204</v>
      </c>
      <c r="BM246" s="226" t="s">
        <v>525</v>
      </c>
    </row>
    <row r="247" s="2" customFormat="1" ht="16.5" customHeight="1">
      <c r="A247" s="35"/>
      <c r="B247" s="36"/>
      <c r="C247" s="214" t="s">
        <v>526</v>
      </c>
      <c r="D247" s="214" t="s">
        <v>141</v>
      </c>
      <c r="E247" s="215" t="s">
        <v>725</v>
      </c>
      <c r="F247" s="216" t="s">
        <v>726</v>
      </c>
      <c r="G247" s="217" t="s">
        <v>240</v>
      </c>
      <c r="H247" s="218">
        <v>202.43000000000001</v>
      </c>
      <c r="I247" s="219"/>
      <c r="J247" s="220">
        <f>ROUND(I247*H247,2)</f>
        <v>0</v>
      </c>
      <c r="K247" s="221"/>
      <c r="L247" s="41"/>
      <c r="M247" s="222" t="s">
        <v>1</v>
      </c>
      <c r="N247" s="223" t="s">
        <v>37</v>
      </c>
      <c r="O247" s="88"/>
      <c r="P247" s="224">
        <f>O247*H247</f>
        <v>0</v>
      </c>
      <c r="Q247" s="224">
        <v>0</v>
      </c>
      <c r="R247" s="224">
        <f>Q247*H247</f>
        <v>0</v>
      </c>
      <c r="S247" s="224">
        <v>0</v>
      </c>
      <c r="T247" s="225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26" t="s">
        <v>204</v>
      </c>
      <c r="AT247" s="226" t="s">
        <v>141</v>
      </c>
      <c r="AU247" s="226" t="s">
        <v>82</v>
      </c>
      <c r="AY247" s="14" t="s">
        <v>140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14" t="s">
        <v>80</v>
      </c>
      <c r="BK247" s="227">
        <f>ROUND(I247*H247,2)</f>
        <v>0</v>
      </c>
      <c r="BL247" s="14" t="s">
        <v>204</v>
      </c>
      <c r="BM247" s="226" t="s">
        <v>529</v>
      </c>
    </row>
    <row r="248" s="2" customFormat="1" ht="24.15" customHeight="1">
      <c r="A248" s="35"/>
      <c r="B248" s="36"/>
      <c r="C248" s="214" t="s">
        <v>86</v>
      </c>
      <c r="D248" s="214" t="s">
        <v>141</v>
      </c>
      <c r="E248" s="215" t="s">
        <v>729</v>
      </c>
      <c r="F248" s="216" t="s">
        <v>730</v>
      </c>
      <c r="G248" s="217" t="s">
        <v>208</v>
      </c>
      <c r="H248" s="218">
        <v>244.86000000000001</v>
      </c>
      <c r="I248" s="219"/>
      <c r="J248" s="220">
        <f>ROUND(I248*H248,2)</f>
        <v>0</v>
      </c>
      <c r="K248" s="221"/>
      <c r="L248" s="41"/>
      <c r="M248" s="222" t="s">
        <v>1</v>
      </c>
      <c r="N248" s="223" t="s">
        <v>37</v>
      </c>
      <c r="O248" s="88"/>
      <c r="P248" s="224">
        <f>O248*H248</f>
        <v>0</v>
      </c>
      <c r="Q248" s="224">
        <v>0</v>
      </c>
      <c r="R248" s="224">
        <f>Q248*H248</f>
        <v>0</v>
      </c>
      <c r="S248" s="224">
        <v>0</v>
      </c>
      <c r="T248" s="225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26" t="s">
        <v>204</v>
      </c>
      <c r="AT248" s="226" t="s">
        <v>141</v>
      </c>
      <c r="AU248" s="226" t="s">
        <v>82</v>
      </c>
      <c r="AY248" s="14" t="s">
        <v>140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14" t="s">
        <v>80</v>
      </c>
      <c r="BK248" s="227">
        <f>ROUND(I248*H248,2)</f>
        <v>0</v>
      </c>
      <c r="BL248" s="14" t="s">
        <v>204</v>
      </c>
      <c r="BM248" s="226" t="s">
        <v>534</v>
      </c>
    </row>
    <row r="249" s="2" customFormat="1" ht="24.15" customHeight="1">
      <c r="A249" s="35"/>
      <c r="B249" s="36"/>
      <c r="C249" s="214" t="s">
        <v>537</v>
      </c>
      <c r="D249" s="214" t="s">
        <v>141</v>
      </c>
      <c r="E249" s="215" t="s">
        <v>732</v>
      </c>
      <c r="F249" s="216" t="s">
        <v>733</v>
      </c>
      <c r="G249" s="217" t="s">
        <v>505</v>
      </c>
      <c r="H249" s="246"/>
      <c r="I249" s="219"/>
      <c r="J249" s="220">
        <f>ROUND(I249*H249,2)</f>
        <v>0</v>
      </c>
      <c r="K249" s="221"/>
      <c r="L249" s="41"/>
      <c r="M249" s="222" t="s">
        <v>1</v>
      </c>
      <c r="N249" s="223" t="s">
        <v>37</v>
      </c>
      <c r="O249" s="88"/>
      <c r="P249" s="224">
        <f>O249*H249</f>
        <v>0</v>
      </c>
      <c r="Q249" s="224">
        <v>0</v>
      </c>
      <c r="R249" s="224">
        <f>Q249*H249</f>
        <v>0</v>
      </c>
      <c r="S249" s="224">
        <v>0</v>
      </c>
      <c r="T249" s="225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26" t="s">
        <v>204</v>
      </c>
      <c r="AT249" s="226" t="s">
        <v>141</v>
      </c>
      <c r="AU249" s="226" t="s">
        <v>82</v>
      </c>
      <c r="AY249" s="14" t="s">
        <v>140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14" t="s">
        <v>80</v>
      </c>
      <c r="BK249" s="227">
        <f>ROUND(I249*H249,2)</f>
        <v>0</v>
      </c>
      <c r="BL249" s="14" t="s">
        <v>204</v>
      </c>
      <c r="BM249" s="226" t="s">
        <v>540</v>
      </c>
    </row>
    <row r="250" s="12" customFormat="1" ht="22.8" customHeight="1">
      <c r="A250" s="12"/>
      <c r="B250" s="200"/>
      <c r="C250" s="201"/>
      <c r="D250" s="202" t="s">
        <v>71</v>
      </c>
      <c r="E250" s="228" t="s">
        <v>735</v>
      </c>
      <c r="F250" s="228" t="s">
        <v>736</v>
      </c>
      <c r="G250" s="201"/>
      <c r="H250" s="201"/>
      <c r="I250" s="204"/>
      <c r="J250" s="229">
        <f>BK250</f>
        <v>0</v>
      </c>
      <c r="K250" s="201"/>
      <c r="L250" s="206"/>
      <c r="M250" s="207"/>
      <c r="N250" s="208"/>
      <c r="O250" s="208"/>
      <c r="P250" s="209">
        <f>SUM(P251:P257)</f>
        <v>0</v>
      </c>
      <c r="Q250" s="208"/>
      <c r="R250" s="209">
        <f>SUM(R251:R257)</f>
        <v>0</v>
      </c>
      <c r="S250" s="208"/>
      <c r="T250" s="210">
        <f>SUM(T251:T257)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1" t="s">
        <v>82</v>
      </c>
      <c r="AT250" s="212" t="s">
        <v>71</v>
      </c>
      <c r="AU250" s="212" t="s">
        <v>80</v>
      </c>
      <c r="AY250" s="211" t="s">
        <v>140</v>
      </c>
      <c r="BK250" s="213">
        <f>SUM(BK251:BK257)</f>
        <v>0</v>
      </c>
    </row>
    <row r="251" s="2" customFormat="1" ht="16.5" customHeight="1">
      <c r="A251" s="35"/>
      <c r="B251" s="36"/>
      <c r="C251" s="214" t="s">
        <v>352</v>
      </c>
      <c r="D251" s="214" t="s">
        <v>141</v>
      </c>
      <c r="E251" s="215" t="s">
        <v>738</v>
      </c>
      <c r="F251" s="216" t="s">
        <v>739</v>
      </c>
      <c r="G251" s="217" t="s">
        <v>208</v>
      </c>
      <c r="H251" s="218">
        <v>19.399999999999999</v>
      </c>
      <c r="I251" s="219"/>
      <c r="J251" s="220">
        <f>ROUND(I251*H251,2)</f>
        <v>0</v>
      </c>
      <c r="K251" s="221"/>
      <c r="L251" s="41"/>
      <c r="M251" s="222" t="s">
        <v>1</v>
      </c>
      <c r="N251" s="223" t="s">
        <v>37</v>
      </c>
      <c r="O251" s="88"/>
      <c r="P251" s="224">
        <f>O251*H251</f>
        <v>0</v>
      </c>
      <c r="Q251" s="224">
        <v>0</v>
      </c>
      <c r="R251" s="224">
        <f>Q251*H251</f>
        <v>0</v>
      </c>
      <c r="S251" s="224">
        <v>0</v>
      </c>
      <c r="T251" s="225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26" t="s">
        <v>204</v>
      </c>
      <c r="AT251" s="226" t="s">
        <v>141</v>
      </c>
      <c r="AU251" s="226" t="s">
        <v>82</v>
      </c>
      <c r="AY251" s="14" t="s">
        <v>140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14" t="s">
        <v>80</v>
      </c>
      <c r="BK251" s="227">
        <f>ROUND(I251*H251,2)</f>
        <v>0</v>
      </c>
      <c r="BL251" s="14" t="s">
        <v>204</v>
      </c>
      <c r="BM251" s="226" t="s">
        <v>543</v>
      </c>
    </row>
    <row r="252" s="2" customFormat="1" ht="24.15" customHeight="1">
      <c r="A252" s="35"/>
      <c r="B252" s="36"/>
      <c r="C252" s="214" t="s">
        <v>544</v>
      </c>
      <c r="D252" s="214" t="s">
        <v>141</v>
      </c>
      <c r="E252" s="215" t="s">
        <v>741</v>
      </c>
      <c r="F252" s="216" t="s">
        <v>742</v>
      </c>
      <c r="G252" s="217" t="s">
        <v>208</v>
      </c>
      <c r="H252" s="218">
        <v>19.399999999999999</v>
      </c>
      <c r="I252" s="219"/>
      <c r="J252" s="220">
        <f>ROUND(I252*H252,2)</f>
        <v>0</v>
      </c>
      <c r="K252" s="221"/>
      <c r="L252" s="41"/>
      <c r="M252" s="222" t="s">
        <v>1</v>
      </c>
      <c r="N252" s="223" t="s">
        <v>37</v>
      </c>
      <c r="O252" s="88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26" t="s">
        <v>204</v>
      </c>
      <c r="AT252" s="226" t="s">
        <v>141</v>
      </c>
      <c r="AU252" s="226" t="s">
        <v>82</v>
      </c>
      <c r="AY252" s="14" t="s">
        <v>140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14" t="s">
        <v>80</v>
      </c>
      <c r="BK252" s="227">
        <f>ROUND(I252*H252,2)</f>
        <v>0</v>
      </c>
      <c r="BL252" s="14" t="s">
        <v>204</v>
      </c>
      <c r="BM252" s="226" t="s">
        <v>547</v>
      </c>
    </row>
    <row r="253" s="2" customFormat="1" ht="24.15" customHeight="1">
      <c r="A253" s="35"/>
      <c r="B253" s="36"/>
      <c r="C253" s="214" t="s">
        <v>355</v>
      </c>
      <c r="D253" s="214" t="s">
        <v>141</v>
      </c>
      <c r="E253" s="215" t="s">
        <v>745</v>
      </c>
      <c r="F253" s="216" t="s">
        <v>746</v>
      </c>
      <c r="G253" s="217" t="s">
        <v>208</v>
      </c>
      <c r="H253" s="218">
        <v>19.399999999999999</v>
      </c>
      <c r="I253" s="219"/>
      <c r="J253" s="220">
        <f>ROUND(I253*H253,2)</f>
        <v>0</v>
      </c>
      <c r="K253" s="221"/>
      <c r="L253" s="41"/>
      <c r="M253" s="222" t="s">
        <v>1</v>
      </c>
      <c r="N253" s="223" t="s">
        <v>37</v>
      </c>
      <c r="O253" s="88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26" t="s">
        <v>204</v>
      </c>
      <c r="AT253" s="226" t="s">
        <v>141</v>
      </c>
      <c r="AU253" s="226" t="s">
        <v>82</v>
      </c>
      <c r="AY253" s="14" t="s">
        <v>140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14" t="s">
        <v>80</v>
      </c>
      <c r="BK253" s="227">
        <f>ROUND(I253*H253,2)</f>
        <v>0</v>
      </c>
      <c r="BL253" s="14" t="s">
        <v>204</v>
      </c>
      <c r="BM253" s="226" t="s">
        <v>550</v>
      </c>
    </row>
    <row r="254" s="2" customFormat="1" ht="24.15" customHeight="1">
      <c r="A254" s="35"/>
      <c r="B254" s="36"/>
      <c r="C254" s="214" t="s">
        <v>551</v>
      </c>
      <c r="D254" s="214" t="s">
        <v>141</v>
      </c>
      <c r="E254" s="215" t="s">
        <v>748</v>
      </c>
      <c r="F254" s="216" t="s">
        <v>749</v>
      </c>
      <c r="G254" s="217" t="s">
        <v>208</v>
      </c>
      <c r="H254" s="218">
        <v>19.399999999999999</v>
      </c>
      <c r="I254" s="219"/>
      <c r="J254" s="220">
        <f>ROUND(I254*H254,2)</f>
        <v>0</v>
      </c>
      <c r="K254" s="221"/>
      <c r="L254" s="41"/>
      <c r="M254" s="222" t="s">
        <v>1</v>
      </c>
      <c r="N254" s="223" t="s">
        <v>37</v>
      </c>
      <c r="O254" s="88"/>
      <c r="P254" s="224">
        <f>O254*H254</f>
        <v>0</v>
      </c>
      <c r="Q254" s="224">
        <v>0</v>
      </c>
      <c r="R254" s="224">
        <f>Q254*H254</f>
        <v>0</v>
      </c>
      <c r="S254" s="224">
        <v>0</v>
      </c>
      <c r="T254" s="225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26" t="s">
        <v>204</v>
      </c>
      <c r="AT254" s="226" t="s">
        <v>141</v>
      </c>
      <c r="AU254" s="226" t="s">
        <v>82</v>
      </c>
      <c r="AY254" s="14" t="s">
        <v>140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14" t="s">
        <v>80</v>
      </c>
      <c r="BK254" s="227">
        <f>ROUND(I254*H254,2)</f>
        <v>0</v>
      </c>
      <c r="BL254" s="14" t="s">
        <v>204</v>
      </c>
      <c r="BM254" s="226" t="s">
        <v>554</v>
      </c>
    </row>
    <row r="255" s="2" customFormat="1" ht="16.5" customHeight="1">
      <c r="A255" s="35"/>
      <c r="B255" s="36"/>
      <c r="C255" s="214" t="s">
        <v>359</v>
      </c>
      <c r="D255" s="214" t="s">
        <v>141</v>
      </c>
      <c r="E255" s="215" t="s">
        <v>752</v>
      </c>
      <c r="F255" s="216" t="s">
        <v>753</v>
      </c>
      <c r="G255" s="217" t="s">
        <v>208</v>
      </c>
      <c r="H255" s="218">
        <v>54.424999999999997</v>
      </c>
      <c r="I255" s="219"/>
      <c r="J255" s="220">
        <f>ROUND(I255*H255,2)</f>
        <v>0</v>
      </c>
      <c r="K255" s="221"/>
      <c r="L255" s="41"/>
      <c r="M255" s="222" t="s">
        <v>1</v>
      </c>
      <c r="N255" s="223" t="s">
        <v>37</v>
      </c>
      <c r="O255" s="88"/>
      <c r="P255" s="224">
        <f>O255*H255</f>
        <v>0</v>
      </c>
      <c r="Q255" s="224">
        <v>0</v>
      </c>
      <c r="R255" s="224">
        <f>Q255*H255</f>
        <v>0</v>
      </c>
      <c r="S255" s="224">
        <v>0</v>
      </c>
      <c r="T255" s="225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26" t="s">
        <v>204</v>
      </c>
      <c r="AT255" s="226" t="s">
        <v>141</v>
      </c>
      <c r="AU255" s="226" t="s">
        <v>82</v>
      </c>
      <c r="AY255" s="14" t="s">
        <v>140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14" t="s">
        <v>80</v>
      </c>
      <c r="BK255" s="227">
        <f>ROUND(I255*H255,2)</f>
        <v>0</v>
      </c>
      <c r="BL255" s="14" t="s">
        <v>204</v>
      </c>
      <c r="BM255" s="226" t="s">
        <v>557</v>
      </c>
    </row>
    <row r="256" s="2" customFormat="1" ht="24.15" customHeight="1">
      <c r="A256" s="35"/>
      <c r="B256" s="36"/>
      <c r="C256" s="214" t="s">
        <v>558</v>
      </c>
      <c r="D256" s="214" t="s">
        <v>141</v>
      </c>
      <c r="E256" s="215" t="s">
        <v>755</v>
      </c>
      <c r="F256" s="216" t="s">
        <v>756</v>
      </c>
      <c r="G256" s="217" t="s">
        <v>208</v>
      </c>
      <c r="H256" s="218">
        <v>54.424999999999997</v>
      </c>
      <c r="I256" s="219"/>
      <c r="J256" s="220">
        <f>ROUND(I256*H256,2)</f>
        <v>0</v>
      </c>
      <c r="K256" s="221"/>
      <c r="L256" s="41"/>
      <c r="M256" s="222" t="s">
        <v>1</v>
      </c>
      <c r="N256" s="223" t="s">
        <v>37</v>
      </c>
      <c r="O256" s="88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26" t="s">
        <v>204</v>
      </c>
      <c r="AT256" s="226" t="s">
        <v>141</v>
      </c>
      <c r="AU256" s="226" t="s">
        <v>82</v>
      </c>
      <c r="AY256" s="14" t="s">
        <v>140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14" t="s">
        <v>80</v>
      </c>
      <c r="BK256" s="227">
        <f>ROUND(I256*H256,2)</f>
        <v>0</v>
      </c>
      <c r="BL256" s="14" t="s">
        <v>204</v>
      </c>
      <c r="BM256" s="226" t="s">
        <v>561</v>
      </c>
    </row>
    <row r="257" s="2" customFormat="1" ht="24.15" customHeight="1">
      <c r="A257" s="35"/>
      <c r="B257" s="36"/>
      <c r="C257" s="214" t="s">
        <v>363</v>
      </c>
      <c r="D257" s="214" t="s">
        <v>141</v>
      </c>
      <c r="E257" s="215" t="s">
        <v>759</v>
      </c>
      <c r="F257" s="216" t="s">
        <v>760</v>
      </c>
      <c r="G257" s="217" t="s">
        <v>208</v>
      </c>
      <c r="H257" s="218">
        <v>54.424999999999997</v>
      </c>
      <c r="I257" s="219"/>
      <c r="J257" s="220">
        <f>ROUND(I257*H257,2)</f>
        <v>0</v>
      </c>
      <c r="K257" s="221"/>
      <c r="L257" s="41"/>
      <c r="M257" s="222" t="s">
        <v>1</v>
      </c>
      <c r="N257" s="223" t="s">
        <v>37</v>
      </c>
      <c r="O257" s="88"/>
      <c r="P257" s="224">
        <f>O257*H257</f>
        <v>0</v>
      </c>
      <c r="Q257" s="224">
        <v>0</v>
      </c>
      <c r="R257" s="224">
        <f>Q257*H257</f>
        <v>0</v>
      </c>
      <c r="S257" s="224">
        <v>0</v>
      </c>
      <c r="T257" s="225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26" t="s">
        <v>204</v>
      </c>
      <c r="AT257" s="226" t="s">
        <v>141</v>
      </c>
      <c r="AU257" s="226" t="s">
        <v>82</v>
      </c>
      <c r="AY257" s="14" t="s">
        <v>140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14" t="s">
        <v>80</v>
      </c>
      <c r="BK257" s="227">
        <f>ROUND(I257*H257,2)</f>
        <v>0</v>
      </c>
      <c r="BL257" s="14" t="s">
        <v>204</v>
      </c>
      <c r="BM257" s="226" t="s">
        <v>564</v>
      </c>
    </row>
    <row r="258" s="12" customFormat="1" ht="22.8" customHeight="1">
      <c r="A258" s="12"/>
      <c r="B258" s="200"/>
      <c r="C258" s="201"/>
      <c r="D258" s="202" t="s">
        <v>71</v>
      </c>
      <c r="E258" s="228" t="s">
        <v>762</v>
      </c>
      <c r="F258" s="228" t="s">
        <v>763</v>
      </c>
      <c r="G258" s="201"/>
      <c r="H258" s="201"/>
      <c r="I258" s="204"/>
      <c r="J258" s="229">
        <f>BK258</f>
        <v>0</v>
      </c>
      <c r="K258" s="201"/>
      <c r="L258" s="206"/>
      <c r="M258" s="207"/>
      <c r="N258" s="208"/>
      <c r="O258" s="208"/>
      <c r="P258" s="209">
        <f>SUM(P259:P261)</f>
        <v>0</v>
      </c>
      <c r="Q258" s="208"/>
      <c r="R258" s="209">
        <f>SUM(R259:R261)</f>
        <v>0</v>
      </c>
      <c r="S258" s="208"/>
      <c r="T258" s="210">
        <f>SUM(T259:T261)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1" t="s">
        <v>82</v>
      </c>
      <c r="AT258" s="212" t="s">
        <v>71</v>
      </c>
      <c r="AU258" s="212" t="s">
        <v>80</v>
      </c>
      <c r="AY258" s="211" t="s">
        <v>140</v>
      </c>
      <c r="BK258" s="213">
        <f>SUM(BK259:BK261)</f>
        <v>0</v>
      </c>
    </row>
    <row r="259" s="2" customFormat="1" ht="24.15" customHeight="1">
      <c r="A259" s="35"/>
      <c r="B259" s="36"/>
      <c r="C259" s="214" t="s">
        <v>565</v>
      </c>
      <c r="D259" s="214" t="s">
        <v>141</v>
      </c>
      <c r="E259" s="215" t="s">
        <v>764</v>
      </c>
      <c r="F259" s="216" t="s">
        <v>765</v>
      </c>
      <c r="G259" s="217" t="s">
        <v>208</v>
      </c>
      <c r="H259" s="218">
        <v>1292.1210000000001</v>
      </c>
      <c r="I259" s="219"/>
      <c r="J259" s="220">
        <f>ROUND(I259*H259,2)</f>
        <v>0</v>
      </c>
      <c r="K259" s="221"/>
      <c r="L259" s="41"/>
      <c r="M259" s="222" t="s">
        <v>1</v>
      </c>
      <c r="N259" s="223" t="s">
        <v>37</v>
      </c>
      <c r="O259" s="88"/>
      <c r="P259" s="224">
        <f>O259*H259</f>
        <v>0</v>
      </c>
      <c r="Q259" s="224">
        <v>0</v>
      </c>
      <c r="R259" s="224">
        <f>Q259*H259</f>
        <v>0</v>
      </c>
      <c r="S259" s="224">
        <v>0</v>
      </c>
      <c r="T259" s="225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26" t="s">
        <v>204</v>
      </c>
      <c r="AT259" s="226" t="s">
        <v>141</v>
      </c>
      <c r="AU259" s="226" t="s">
        <v>82</v>
      </c>
      <c r="AY259" s="14" t="s">
        <v>140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14" t="s">
        <v>80</v>
      </c>
      <c r="BK259" s="227">
        <f>ROUND(I259*H259,2)</f>
        <v>0</v>
      </c>
      <c r="BL259" s="14" t="s">
        <v>204</v>
      </c>
      <c r="BM259" s="226" t="s">
        <v>568</v>
      </c>
    </row>
    <row r="260" s="2" customFormat="1" ht="24.15" customHeight="1">
      <c r="A260" s="35"/>
      <c r="B260" s="36"/>
      <c r="C260" s="214" t="s">
        <v>367</v>
      </c>
      <c r="D260" s="214" t="s">
        <v>141</v>
      </c>
      <c r="E260" s="215" t="s">
        <v>1211</v>
      </c>
      <c r="F260" s="216" t="s">
        <v>1212</v>
      </c>
      <c r="G260" s="217" t="s">
        <v>208</v>
      </c>
      <c r="H260" s="218">
        <v>1292.1210000000001</v>
      </c>
      <c r="I260" s="219"/>
      <c r="J260" s="220">
        <f>ROUND(I260*H260,2)</f>
        <v>0</v>
      </c>
      <c r="K260" s="221"/>
      <c r="L260" s="41"/>
      <c r="M260" s="222" t="s">
        <v>1</v>
      </c>
      <c r="N260" s="223" t="s">
        <v>37</v>
      </c>
      <c r="O260" s="88"/>
      <c r="P260" s="224">
        <f>O260*H260</f>
        <v>0</v>
      </c>
      <c r="Q260" s="224">
        <v>0</v>
      </c>
      <c r="R260" s="224">
        <f>Q260*H260</f>
        <v>0</v>
      </c>
      <c r="S260" s="224">
        <v>0</v>
      </c>
      <c r="T260" s="225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26" t="s">
        <v>204</v>
      </c>
      <c r="AT260" s="226" t="s">
        <v>141</v>
      </c>
      <c r="AU260" s="226" t="s">
        <v>82</v>
      </c>
      <c r="AY260" s="14" t="s">
        <v>140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14" t="s">
        <v>80</v>
      </c>
      <c r="BK260" s="227">
        <f>ROUND(I260*H260,2)</f>
        <v>0</v>
      </c>
      <c r="BL260" s="14" t="s">
        <v>204</v>
      </c>
      <c r="BM260" s="226" t="s">
        <v>573</v>
      </c>
    </row>
    <row r="261" s="2" customFormat="1" ht="24.15" customHeight="1">
      <c r="A261" s="35"/>
      <c r="B261" s="36"/>
      <c r="C261" s="214" t="s">
        <v>574</v>
      </c>
      <c r="D261" s="214" t="s">
        <v>141</v>
      </c>
      <c r="E261" s="215" t="s">
        <v>768</v>
      </c>
      <c r="F261" s="216" t="s">
        <v>769</v>
      </c>
      <c r="G261" s="217" t="s">
        <v>208</v>
      </c>
      <c r="H261" s="218">
        <v>1292.1210000000001</v>
      </c>
      <c r="I261" s="219"/>
      <c r="J261" s="220">
        <f>ROUND(I261*H261,2)</f>
        <v>0</v>
      </c>
      <c r="K261" s="221"/>
      <c r="L261" s="41"/>
      <c r="M261" s="230" t="s">
        <v>1</v>
      </c>
      <c r="N261" s="231" t="s">
        <v>37</v>
      </c>
      <c r="O261" s="232"/>
      <c r="P261" s="233">
        <f>O261*H261</f>
        <v>0</v>
      </c>
      <c r="Q261" s="233">
        <v>0</v>
      </c>
      <c r="R261" s="233">
        <f>Q261*H261</f>
        <v>0</v>
      </c>
      <c r="S261" s="233">
        <v>0</v>
      </c>
      <c r="T261" s="234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26" t="s">
        <v>204</v>
      </c>
      <c r="AT261" s="226" t="s">
        <v>141</v>
      </c>
      <c r="AU261" s="226" t="s">
        <v>82</v>
      </c>
      <c r="AY261" s="14" t="s">
        <v>140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14" t="s">
        <v>80</v>
      </c>
      <c r="BK261" s="227">
        <f>ROUND(I261*H261,2)</f>
        <v>0</v>
      </c>
      <c r="BL261" s="14" t="s">
        <v>204</v>
      </c>
      <c r="BM261" s="226" t="s">
        <v>577</v>
      </c>
    </row>
    <row r="262" s="2" customFormat="1" ht="6.96" customHeight="1">
      <c r="A262" s="35"/>
      <c r="B262" s="63"/>
      <c r="C262" s="64"/>
      <c r="D262" s="64"/>
      <c r="E262" s="64"/>
      <c r="F262" s="64"/>
      <c r="G262" s="64"/>
      <c r="H262" s="64"/>
      <c r="I262" s="64"/>
      <c r="J262" s="64"/>
      <c r="K262" s="64"/>
      <c r="L262" s="41"/>
      <c r="M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</row>
  </sheetData>
  <sheetProtection sheet="1" autoFilter="0" formatColumns="0" formatRows="0" objects="1" scenarios="1" spinCount="100000" saltValue="sjldxlFLJ4RqWGXhMI3G3Is1PvV/hWLe5QacoOD72w+lxe8xeaholJqNfqeonPXqRdAL/6hFxca8ePKKuiL0Ag==" hashValue="g+HXuxZyjsyQJuK7AJ5A+kk6c0hR/9ESSuM3ElsDyfWTcfgJlvnvdGARu9ylH5wBUHOz4x30LU7bPYktV6dNUw==" algorithmName="SHA-512" password="CC35"/>
  <autoFilter ref="C132:K261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94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82</v>
      </c>
    </row>
    <row r="4" s="1" customFormat="1" ht="24.96" customHeight="1">
      <c r="B4" s="17"/>
      <c r="D4" s="135" t="s">
        <v>113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1.ZŠ kuchyň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114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1213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30. 4. 2025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30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31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32</v>
      </c>
      <c r="E30" s="35"/>
      <c r="F30" s="35"/>
      <c r="G30" s="35"/>
      <c r="H30" s="35"/>
      <c r="I30" s="35"/>
      <c r="J30" s="148">
        <f>ROUND(J127,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34</v>
      </c>
      <c r="G32" s="35"/>
      <c r="H32" s="35"/>
      <c r="I32" s="149" t="s">
        <v>33</v>
      </c>
      <c r="J32" s="149" t="s">
        <v>35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36</v>
      </c>
      <c r="E33" s="137" t="s">
        <v>37</v>
      </c>
      <c r="F33" s="151">
        <f>ROUND((SUM(BE127:BE158)),  2)</f>
        <v>0</v>
      </c>
      <c r="G33" s="35"/>
      <c r="H33" s="35"/>
      <c r="I33" s="152">
        <v>0.20999999999999999</v>
      </c>
      <c r="J33" s="151">
        <f>ROUND(((SUM(BE127:BE158))*I33),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38</v>
      </c>
      <c r="F34" s="151">
        <f>ROUND((SUM(BF127:BF158)),  2)</f>
        <v>0</v>
      </c>
      <c r="G34" s="35"/>
      <c r="H34" s="35"/>
      <c r="I34" s="152">
        <v>0.12</v>
      </c>
      <c r="J34" s="151">
        <f>ROUND(((SUM(BF127:BF158))*I34),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39</v>
      </c>
      <c r="F35" s="151">
        <f>ROUND((SUM(BG127:BG158)),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40</v>
      </c>
      <c r="F36" s="151">
        <f>ROUND((SUM(BH127:BH158)),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41</v>
      </c>
      <c r="F37" s="151">
        <f>ROUND((SUM(BI127:BI158)),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42</v>
      </c>
      <c r="E39" s="155"/>
      <c r="F39" s="155"/>
      <c r="G39" s="156" t="s">
        <v>43</v>
      </c>
      <c r="H39" s="157" t="s">
        <v>44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45</v>
      </c>
      <c r="E50" s="161"/>
      <c r="F50" s="161"/>
      <c r="G50" s="160" t="s">
        <v>46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47</v>
      </c>
      <c r="E61" s="163"/>
      <c r="F61" s="164" t="s">
        <v>48</v>
      </c>
      <c r="G61" s="162" t="s">
        <v>47</v>
      </c>
      <c r="H61" s="163"/>
      <c r="I61" s="163"/>
      <c r="J61" s="165" t="s">
        <v>48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49</v>
      </c>
      <c r="E65" s="166"/>
      <c r="F65" s="166"/>
      <c r="G65" s="160" t="s">
        <v>50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47</v>
      </c>
      <c r="E76" s="163"/>
      <c r="F76" s="164" t="s">
        <v>48</v>
      </c>
      <c r="G76" s="162" t="s">
        <v>47</v>
      </c>
      <c r="H76" s="163"/>
      <c r="I76" s="163"/>
      <c r="J76" s="165" t="s">
        <v>48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1.ZŠ kuchyň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114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30 - 2NP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30. 4. 2025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117</v>
      </c>
      <c r="D94" s="173"/>
      <c r="E94" s="173"/>
      <c r="F94" s="173"/>
      <c r="G94" s="173"/>
      <c r="H94" s="173"/>
      <c r="I94" s="173"/>
      <c r="J94" s="174" t="s">
        <v>118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119</v>
      </c>
      <c r="D96" s="37"/>
      <c r="E96" s="37"/>
      <c r="F96" s="37"/>
      <c r="G96" s="37"/>
      <c r="H96" s="37"/>
      <c r="I96" s="37"/>
      <c r="J96" s="107">
        <f>J127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120</v>
      </c>
    </row>
    <row r="97" s="9" customFormat="1" ht="24.96" customHeight="1">
      <c r="A97" s="9"/>
      <c r="B97" s="176"/>
      <c r="C97" s="177"/>
      <c r="D97" s="178" t="s">
        <v>158</v>
      </c>
      <c r="E97" s="179"/>
      <c r="F97" s="179"/>
      <c r="G97" s="179"/>
      <c r="H97" s="179"/>
      <c r="I97" s="179"/>
      <c r="J97" s="180">
        <f>J128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160</v>
      </c>
      <c r="E98" s="185"/>
      <c r="F98" s="185"/>
      <c r="G98" s="185"/>
      <c r="H98" s="185"/>
      <c r="I98" s="185"/>
      <c r="J98" s="186">
        <f>J129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163</v>
      </c>
      <c r="E99" s="185"/>
      <c r="F99" s="185"/>
      <c r="G99" s="185"/>
      <c r="H99" s="185"/>
      <c r="I99" s="185"/>
      <c r="J99" s="186">
        <f>J131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165</v>
      </c>
      <c r="E100" s="185"/>
      <c r="F100" s="185"/>
      <c r="G100" s="185"/>
      <c r="H100" s="185"/>
      <c r="I100" s="185"/>
      <c r="J100" s="186">
        <f>J133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166</v>
      </c>
      <c r="E101" s="185"/>
      <c r="F101" s="185"/>
      <c r="G101" s="185"/>
      <c r="H101" s="185"/>
      <c r="I101" s="185"/>
      <c r="J101" s="186">
        <f>J137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167</v>
      </c>
      <c r="E102" s="185"/>
      <c r="F102" s="185"/>
      <c r="G102" s="185"/>
      <c r="H102" s="185"/>
      <c r="I102" s="185"/>
      <c r="J102" s="186">
        <f>J142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6"/>
      <c r="C103" s="177"/>
      <c r="D103" s="178" t="s">
        <v>168</v>
      </c>
      <c r="E103" s="179"/>
      <c r="F103" s="179"/>
      <c r="G103" s="179"/>
      <c r="H103" s="179"/>
      <c r="I103" s="179"/>
      <c r="J103" s="180">
        <f>J144</f>
        <v>0</v>
      </c>
      <c r="K103" s="177"/>
      <c r="L103" s="18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2"/>
      <c r="C104" s="183"/>
      <c r="D104" s="184" t="s">
        <v>1214</v>
      </c>
      <c r="E104" s="185"/>
      <c r="F104" s="185"/>
      <c r="G104" s="185"/>
      <c r="H104" s="185"/>
      <c r="I104" s="185"/>
      <c r="J104" s="186">
        <f>J145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2"/>
      <c r="C105" s="183"/>
      <c r="D105" s="184" t="s">
        <v>172</v>
      </c>
      <c r="E105" s="185"/>
      <c r="F105" s="185"/>
      <c r="G105" s="185"/>
      <c r="H105" s="185"/>
      <c r="I105" s="185"/>
      <c r="J105" s="186">
        <f>J147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2"/>
      <c r="C106" s="183"/>
      <c r="D106" s="184" t="s">
        <v>177</v>
      </c>
      <c r="E106" s="185"/>
      <c r="F106" s="185"/>
      <c r="G106" s="185"/>
      <c r="H106" s="185"/>
      <c r="I106" s="185"/>
      <c r="J106" s="186">
        <f>J151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2"/>
      <c r="C107" s="183"/>
      <c r="D107" s="184" t="s">
        <v>178</v>
      </c>
      <c r="E107" s="185"/>
      <c r="F107" s="185"/>
      <c r="G107" s="185"/>
      <c r="H107" s="185"/>
      <c r="I107" s="185"/>
      <c r="J107" s="186">
        <f>J155</f>
        <v>0</v>
      </c>
      <c r="K107" s="183"/>
      <c r="L107" s="18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="2" customFormat="1" ht="6.96" customHeight="1">
      <c r="A113" s="35"/>
      <c r="B113" s="65"/>
      <c r="C113" s="66"/>
      <c r="D113" s="66"/>
      <c r="E113" s="66"/>
      <c r="F113" s="66"/>
      <c r="G113" s="66"/>
      <c r="H113" s="66"/>
      <c r="I113" s="66"/>
      <c r="J113" s="66"/>
      <c r="K113" s="66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124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16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171" t="str">
        <f>E7</f>
        <v>1.ZŠ kuchyň</v>
      </c>
      <c r="F117" s="29"/>
      <c r="G117" s="29"/>
      <c r="H117" s="29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114</v>
      </c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73" t="str">
        <f>E9</f>
        <v>30 - 2NP</v>
      </c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20</v>
      </c>
      <c r="D121" s="37"/>
      <c r="E121" s="37"/>
      <c r="F121" s="24" t="str">
        <f>F12</f>
        <v xml:space="preserve"> </v>
      </c>
      <c r="G121" s="37"/>
      <c r="H121" s="37"/>
      <c r="I121" s="29" t="s">
        <v>22</v>
      </c>
      <c r="J121" s="76" t="str">
        <f>IF(J12="","",J12)</f>
        <v>30. 4. 2025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24</v>
      </c>
      <c r="D123" s="37"/>
      <c r="E123" s="37"/>
      <c r="F123" s="24" t="str">
        <f>E15</f>
        <v xml:space="preserve"> </v>
      </c>
      <c r="G123" s="37"/>
      <c r="H123" s="37"/>
      <c r="I123" s="29" t="s">
        <v>29</v>
      </c>
      <c r="J123" s="33" t="str">
        <f>E21</f>
        <v xml:space="preserve"> 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27</v>
      </c>
      <c r="D124" s="37"/>
      <c r="E124" s="37"/>
      <c r="F124" s="24" t="str">
        <f>IF(E18="","",E18)</f>
        <v>Vyplň údaj</v>
      </c>
      <c r="G124" s="37"/>
      <c r="H124" s="37"/>
      <c r="I124" s="29" t="s">
        <v>30</v>
      </c>
      <c r="J124" s="33" t="str">
        <f>E24</f>
        <v xml:space="preserve"> 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0.32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11" customFormat="1" ht="29.28" customHeight="1">
      <c r="A126" s="188"/>
      <c r="B126" s="189"/>
      <c r="C126" s="190" t="s">
        <v>125</v>
      </c>
      <c r="D126" s="191" t="s">
        <v>57</v>
      </c>
      <c r="E126" s="191" t="s">
        <v>53</v>
      </c>
      <c r="F126" s="191" t="s">
        <v>54</v>
      </c>
      <c r="G126" s="191" t="s">
        <v>126</v>
      </c>
      <c r="H126" s="191" t="s">
        <v>127</v>
      </c>
      <c r="I126" s="191" t="s">
        <v>128</v>
      </c>
      <c r="J126" s="192" t="s">
        <v>118</v>
      </c>
      <c r="K126" s="193" t="s">
        <v>129</v>
      </c>
      <c r="L126" s="194"/>
      <c r="M126" s="97" t="s">
        <v>1</v>
      </c>
      <c r="N126" s="98" t="s">
        <v>36</v>
      </c>
      <c r="O126" s="98" t="s">
        <v>130</v>
      </c>
      <c r="P126" s="98" t="s">
        <v>131</v>
      </c>
      <c r="Q126" s="98" t="s">
        <v>132</v>
      </c>
      <c r="R126" s="98" t="s">
        <v>133</v>
      </c>
      <c r="S126" s="98" t="s">
        <v>134</v>
      </c>
      <c r="T126" s="99" t="s">
        <v>135</v>
      </c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88"/>
      <c r="AE126" s="188"/>
    </row>
    <row r="127" s="2" customFormat="1" ht="22.8" customHeight="1">
      <c r="A127" s="35"/>
      <c r="B127" s="36"/>
      <c r="C127" s="104" t="s">
        <v>136</v>
      </c>
      <c r="D127" s="37"/>
      <c r="E127" s="37"/>
      <c r="F127" s="37"/>
      <c r="G127" s="37"/>
      <c r="H127" s="37"/>
      <c r="I127" s="37"/>
      <c r="J127" s="195">
        <f>BK127</f>
        <v>0</v>
      </c>
      <c r="K127" s="37"/>
      <c r="L127" s="41"/>
      <c r="M127" s="100"/>
      <c r="N127" s="196"/>
      <c r="O127" s="101"/>
      <c r="P127" s="197">
        <f>P128+P144</f>
        <v>0</v>
      </c>
      <c r="Q127" s="101"/>
      <c r="R127" s="197">
        <f>R128+R144</f>
        <v>0</v>
      </c>
      <c r="S127" s="101"/>
      <c r="T127" s="198">
        <f>T128+T144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71</v>
      </c>
      <c r="AU127" s="14" t="s">
        <v>120</v>
      </c>
      <c r="BK127" s="199">
        <f>BK128+BK144</f>
        <v>0</v>
      </c>
    </row>
    <row r="128" s="12" customFormat="1" ht="25.92" customHeight="1">
      <c r="A128" s="12"/>
      <c r="B128" s="200"/>
      <c r="C128" s="201"/>
      <c r="D128" s="202" t="s">
        <v>71</v>
      </c>
      <c r="E128" s="203" t="s">
        <v>179</v>
      </c>
      <c r="F128" s="203" t="s">
        <v>180</v>
      </c>
      <c r="G128" s="201"/>
      <c r="H128" s="201"/>
      <c r="I128" s="204"/>
      <c r="J128" s="205">
        <f>BK128</f>
        <v>0</v>
      </c>
      <c r="K128" s="201"/>
      <c r="L128" s="206"/>
      <c r="M128" s="207"/>
      <c r="N128" s="208"/>
      <c r="O128" s="208"/>
      <c r="P128" s="209">
        <f>P129+P131+P133+P137+P142</f>
        <v>0</v>
      </c>
      <c r="Q128" s="208"/>
      <c r="R128" s="209">
        <f>R129+R131+R133+R137+R142</f>
        <v>0</v>
      </c>
      <c r="S128" s="208"/>
      <c r="T128" s="210">
        <f>T129+T131+T133+T137+T142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1" t="s">
        <v>80</v>
      </c>
      <c r="AT128" s="212" t="s">
        <v>71</v>
      </c>
      <c r="AU128" s="212" t="s">
        <v>72</v>
      </c>
      <c r="AY128" s="211" t="s">
        <v>140</v>
      </c>
      <c r="BK128" s="213">
        <f>BK129+BK131+BK133+BK137+BK142</f>
        <v>0</v>
      </c>
    </row>
    <row r="129" s="12" customFormat="1" ht="22.8" customHeight="1">
      <c r="A129" s="12"/>
      <c r="B129" s="200"/>
      <c r="C129" s="201"/>
      <c r="D129" s="202" t="s">
        <v>71</v>
      </c>
      <c r="E129" s="228" t="s">
        <v>154</v>
      </c>
      <c r="F129" s="228" t="s">
        <v>210</v>
      </c>
      <c r="G129" s="201"/>
      <c r="H129" s="201"/>
      <c r="I129" s="204"/>
      <c r="J129" s="229">
        <f>BK129</f>
        <v>0</v>
      </c>
      <c r="K129" s="201"/>
      <c r="L129" s="206"/>
      <c r="M129" s="207"/>
      <c r="N129" s="208"/>
      <c r="O129" s="208"/>
      <c r="P129" s="209">
        <f>P130</f>
        <v>0</v>
      </c>
      <c r="Q129" s="208"/>
      <c r="R129" s="209">
        <f>R130</f>
        <v>0</v>
      </c>
      <c r="S129" s="208"/>
      <c r="T129" s="210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1" t="s">
        <v>80</v>
      </c>
      <c r="AT129" s="212" t="s">
        <v>71</v>
      </c>
      <c r="AU129" s="212" t="s">
        <v>80</v>
      </c>
      <c r="AY129" s="211" t="s">
        <v>140</v>
      </c>
      <c r="BK129" s="213">
        <f>BK130</f>
        <v>0</v>
      </c>
    </row>
    <row r="130" s="2" customFormat="1" ht="33" customHeight="1">
      <c r="A130" s="35"/>
      <c r="B130" s="36"/>
      <c r="C130" s="214" t="s">
        <v>80</v>
      </c>
      <c r="D130" s="214" t="s">
        <v>141</v>
      </c>
      <c r="E130" s="215" t="s">
        <v>1215</v>
      </c>
      <c r="F130" s="216" t="s">
        <v>1216</v>
      </c>
      <c r="G130" s="217" t="s">
        <v>213</v>
      </c>
      <c r="H130" s="218">
        <v>2</v>
      </c>
      <c r="I130" s="219"/>
      <c r="J130" s="220">
        <f>ROUND(I130*H130,2)</f>
        <v>0</v>
      </c>
      <c r="K130" s="221"/>
      <c r="L130" s="41"/>
      <c r="M130" s="222" t="s">
        <v>1</v>
      </c>
      <c r="N130" s="223" t="s">
        <v>37</v>
      </c>
      <c r="O130" s="88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6" t="s">
        <v>139</v>
      </c>
      <c r="AT130" s="226" t="s">
        <v>141</v>
      </c>
      <c r="AU130" s="226" t="s">
        <v>82</v>
      </c>
      <c r="AY130" s="14" t="s">
        <v>140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4" t="s">
        <v>80</v>
      </c>
      <c r="BK130" s="227">
        <f>ROUND(I130*H130,2)</f>
        <v>0</v>
      </c>
      <c r="BL130" s="14" t="s">
        <v>139</v>
      </c>
      <c r="BM130" s="226" t="s">
        <v>82</v>
      </c>
    </row>
    <row r="131" s="12" customFormat="1" ht="22.8" customHeight="1">
      <c r="A131" s="12"/>
      <c r="B131" s="200"/>
      <c r="C131" s="201"/>
      <c r="D131" s="202" t="s">
        <v>71</v>
      </c>
      <c r="E131" s="228" t="s">
        <v>156</v>
      </c>
      <c r="F131" s="228" t="s">
        <v>293</v>
      </c>
      <c r="G131" s="201"/>
      <c r="H131" s="201"/>
      <c r="I131" s="204"/>
      <c r="J131" s="229">
        <f>BK131</f>
        <v>0</v>
      </c>
      <c r="K131" s="201"/>
      <c r="L131" s="206"/>
      <c r="M131" s="207"/>
      <c r="N131" s="208"/>
      <c r="O131" s="208"/>
      <c r="P131" s="209">
        <f>P132</f>
        <v>0</v>
      </c>
      <c r="Q131" s="208"/>
      <c r="R131" s="209">
        <f>R132</f>
        <v>0</v>
      </c>
      <c r="S131" s="208"/>
      <c r="T131" s="210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1" t="s">
        <v>80</v>
      </c>
      <c r="AT131" s="212" t="s">
        <v>71</v>
      </c>
      <c r="AU131" s="212" t="s">
        <v>80</v>
      </c>
      <c r="AY131" s="211" t="s">
        <v>140</v>
      </c>
      <c r="BK131" s="213">
        <f>BK132</f>
        <v>0</v>
      </c>
    </row>
    <row r="132" s="2" customFormat="1" ht="24.15" customHeight="1">
      <c r="A132" s="35"/>
      <c r="B132" s="36"/>
      <c r="C132" s="214" t="s">
        <v>82</v>
      </c>
      <c r="D132" s="214" t="s">
        <v>141</v>
      </c>
      <c r="E132" s="215" t="s">
        <v>1217</v>
      </c>
      <c r="F132" s="216" t="s">
        <v>1218</v>
      </c>
      <c r="G132" s="217" t="s">
        <v>213</v>
      </c>
      <c r="H132" s="218">
        <v>2</v>
      </c>
      <c r="I132" s="219"/>
      <c r="J132" s="220">
        <f>ROUND(I132*H132,2)</f>
        <v>0</v>
      </c>
      <c r="K132" s="221"/>
      <c r="L132" s="41"/>
      <c r="M132" s="222" t="s">
        <v>1</v>
      </c>
      <c r="N132" s="223" t="s">
        <v>37</v>
      </c>
      <c r="O132" s="88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6" t="s">
        <v>139</v>
      </c>
      <c r="AT132" s="226" t="s">
        <v>141</v>
      </c>
      <c r="AU132" s="226" t="s">
        <v>82</v>
      </c>
      <c r="AY132" s="14" t="s">
        <v>140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4" t="s">
        <v>80</v>
      </c>
      <c r="BK132" s="227">
        <f>ROUND(I132*H132,2)</f>
        <v>0</v>
      </c>
      <c r="BL132" s="14" t="s">
        <v>139</v>
      </c>
      <c r="BM132" s="226" t="s">
        <v>139</v>
      </c>
    </row>
    <row r="133" s="12" customFormat="1" ht="22.8" customHeight="1">
      <c r="A133" s="12"/>
      <c r="B133" s="200"/>
      <c r="C133" s="201"/>
      <c r="D133" s="202" t="s">
        <v>71</v>
      </c>
      <c r="E133" s="228" t="s">
        <v>205</v>
      </c>
      <c r="F133" s="228" t="s">
        <v>368</v>
      </c>
      <c r="G133" s="201"/>
      <c r="H133" s="201"/>
      <c r="I133" s="204"/>
      <c r="J133" s="229">
        <f>BK133</f>
        <v>0</v>
      </c>
      <c r="K133" s="201"/>
      <c r="L133" s="206"/>
      <c r="M133" s="207"/>
      <c r="N133" s="208"/>
      <c r="O133" s="208"/>
      <c r="P133" s="209">
        <f>SUM(P134:P136)</f>
        <v>0</v>
      </c>
      <c r="Q133" s="208"/>
      <c r="R133" s="209">
        <f>SUM(R134:R136)</f>
        <v>0</v>
      </c>
      <c r="S133" s="208"/>
      <c r="T133" s="210">
        <f>SUM(T134:T136)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1" t="s">
        <v>80</v>
      </c>
      <c r="AT133" s="212" t="s">
        <v>71</v>
      </c>
      <c r="AU133" s="212" t="s">
        <v>80</v>
      </c>
      <c r="AY133" s="211" t="s">
        <v>140</v>
      </c>
      <c r="BK133" s="213">
        <f>SUM(BK134:BK136)</f>
        <v>0</v>
      </c>
    </row>
    <row r="134" s="2" customFormat="1" ht="33" customHeight="1">
      <c r="A134" s="35"/>
      <c r="B134" s="36"/>
      <c r="C134" s="214" t="s">
        <v>154</v>
      </c>
      <c r="D134" s="214" t="s">
        <v>141</v>
      </c>
      <c r="E134" s="215" t="s">
        <v>369</v>
      </c>
      <c r="F134" s="216" t="s">
        <v>370</v>
      </c>
      <c r="G134" s="217" t="s">
        <v>208</v>
      </c>
      <c r="H134" s="218">
        <v>175.91</v>
      </c>
      <c r="I134" s="219"/>
      <c r="J134" s="220">
        <f>ROUND(I134*H134,2)</f>
        <v>0</v>
      </c>
      <c r="K134" s="221"/>
      <c r="L134" s="41"/>
      <c r="M134" s="222" t="s">
        <v>1</v>
      </c>
      <c r="N134" s="223" t="s">
        <v>37</v>
      </c>
      <c r="O134" s="88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6" t="s">
        <v>139</v>
      </c>
      <c r="AT134" s="226" t="s">
        <v>141</v>
      </c>
      <c r="AU134" s="226" t="s">
        <v>82</v>
      </c>
      <c r="AY134" s="14" t="s">
        <v>140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4" t="s">
        <v>80</v>
      </c>
      <c r="BK134" s="227">
        <f>ROUND(I134*H134,2)</f>
        <v>0</v>
      </c>
      <c r="BL134" s="14" t="s">
        <v>139</v>
      </c>
      <c r="BM134" s="226" t="s">
        <v>156</v>
      </c>
    </row>
    <row r="135" s="2" customFormat="1" ht="24.15" customHeight="1">
      <c r="A135" s="35"/>
      <c r="B135" s="36"/>
      <c r="C135" s="214" t="s">
        <v>139</v>
      </c>
      <c r="D135" s="214" t="s">
        <v>141</v>
      </c>
      <c r="E135" s="215" t="s">
        <v>373</v>
      </c>
      <c r="F135" s="216" t="s">
        <v>374</v>
      </c>
      <c r="G135" s="217" t="s">
        <v>208</v>
      </c>
      <c r="H135" s="218">
        <v>175.91</v>
      </c>
      <c r="I135" s="219"/>
      <c r="J135" s="220">
        <f>ROUND(I135*H135,2)</f>
        <v>0</v>
      </c>
      <c r="K135" s="221"/>
      <c r="L135" s="41"/>
      <c r="M135" s="222" t="s">
        <v>1</v>
      </c>
      <c r="N135" s="223" t="s">
        <v>37</v>
      </c>
      <c r="O135" s="88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6" t="s">
        <v>139</v>
      </c>
      <c r="AT135" s="226" t="s">
        <v>141</v>
      </c>
      <c r="AU135" s="226" t="s">
        <v>82</v>
      </c>
      <c r="AY135" s="14" t="s">
        <v>140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4" t="s">
        <v>80</v>
      </c>
      <c r="BK135" s="227">
        <f>ROUND(I135*H135,2)</f>
        <v>0</v>
      </c>
      <c r="BL135" s="14" t="s">
        <v>139</v>
      </c>
      <c r="BM135" s="226" t="s">
        <v>191</v>
      </c>
    </row>
    <row r="136" s="2" customFormat="1" ht="24.15" customHeight="1">
      <c r="A136" s="35"/>
      <c r="B136" s="36"/>
      <c r="C136" s="214" t="s">
        <v>151</v>
      </c>
      <c r="D136" s="214" t="s">
        <v>141</v>
      </c>
      <c r="E136" s="215" t="s">
        <v>383</v>
      </c>
      <c r="F136" s="216" t="s">
        <v>384</v>
      </c>
      <c r="G136" s="217" t="s">
        <v>184</v>
      </c>
      <c r="H136" s="218">
        <v>13.666</v>
      </c>
      <c r="I136" s="219"/>
      <c r="J136" s="220">
        <f>ROUND(I136*H136,2)</f>
        <v>0</v>
      </c>
      <c r="K136" s="221"/>
      <c r="L136" s="41"/>
      <c r="M136" s="222" t="s">
        <v>1</v>
      </c>
      <c r="N136" s="223" t="s">
        <v>37</v>
      </c>
      <c r="O136" s="88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6" t="s">
        <v>139</v>
      </c>
      <c r="AT136" s="226" t="s">
        <v>141</v>
      </c>
      <c r="AU136" s="226" t="s">
        <v>82</v>
      </c>
      <c r="AY136" s="14" t="s">
        <v>140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4" t="s">
        <v>80</v>
      </c>
      <c r="BK136" s="227">
        <f>ROUND(I136*H136,2)</f>
        <v>0</v>
      </c>
      <c r="BL136" s="14" t="s">
        <v>139</v>
      </c>
      <c r="BM136" s="226" t="s">
        <v>83</v>
      </c>
    </row>
    <row r="137" s="12" customFormat="1" ht="22.8" customHeight="1">
      <c r="A137" s="12"/>
      <c r="B137" s="200"/>
      <c r="C137" s="201"/>
      <c r="D137" s="202" t="s">
        <v>71</v>
      </c>
      <c r="E137" s="228" t="s">
        <v>446</v>
      </c>
      <c r="F137" s="228" t="s">
        <v>447</v>
      </c>
      <c r="G137" s="201"/>
      <c r="H137" s="201"/>
      <c r="I137" s="204"/>
      <c r="J137" s="229">
        <f>BK137</f>
        <v>0</v>
      </c>
      <c r="K137" s="201"/>
      <c r="L137" s="206"/>
      <c r="M137" s="207"/>
      <c r="N137" s="208"/>
      <c r="O137" s="208"/>
      <c r="P137" s="209">
        <f>SUM(P138:P141)</f>
        <v>0</v>
      </c>
      <c r="Q137" s="208"/>
      <c r="R137" s="209">
        <f>SUM(R138:R141)</f>
        <v>0</v>
      </c>
      <c r="S137" s="208"/>
      <c r="T137" s="210">
        <f>SUM(T138:T141)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1" t="s">
        <v>80</v>
      </c>
      <c r="AT137" s="212" t="s">
        <v>71</v>
      </c>
      <c r="AU137" s="212" t="s">
        <v>80</v>
      </c>
      <c r="AY137" s="211" t="s">
        <v>140</v>
      </c>
      <c r="BK137" s="213">
        <f>SUM(BK138:BK141)</f>
        <v>0</v>
      </c>
    </row>
    <row r="138" s="2" customFormat="1" ht="33" customHeight="1">
      <c r="A138" s="35"/>
      <c r="B138" s="36"/>
      <c r="C138" s="214" t="s">
        <v>156</v>
      </c>
      <c r="D138" s="214" t="s">
        <v>141</v>
      </c>
      <c r="E138" s="215" t="s">
        <v>448</v>
      </c>
      <c r="F138" s="216" t="s">
        <v>449</v>
      </c>
      <c r="G138" s="217" t="s">
        <v>194</v>
      </c>
      <c r="H138" s="218">
        <v>24.599</v>
      </c>
      <c r="I138" s="219"/>
      <c r="J138" s="220">
        <f>ROUND(I138*H138,2)</f>
        <v>0</v>
      </c>
      <c r="K138" s="221"/>
      <c r="L138" s="41"/>
      <c r="M138" s="222" t="s">
        <v>1</v>
      </c>
      <c r="N138" s="223" t="s">
        <v>37</v>
      </c>
      <c r="O138" s="88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6" t="s">
        <v>139</v>
      </c>
      <c r="AT138" s="226" t="s">
        <v>141</v>
      </c>
      <c r="AU138" s="226" t="s">
        <v>82</v>
      </c>
      <c r="AY138" s="14" t="s">
        <v>140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4" t="s">
        <v>80</v>
      </c>
      <c r="BK138" s="227">
        <f>ROUND(I138*H138,2)</f>
        <v>0</v>
      </c>
      <c r="BL138" s="14" t="s">
        <v>139</v>
      </c>
      <c r="BM138" s="226" t="s">
        <v>8</v>
      </c>
    </row>
    <row r="139" s="2" customFormat="1" ht="24.15" customHeight="1">
      <c r="A139" s="35"/>
      <c r="B139" s="36"/>
      <c r="C139" s="214" t="s">
        <v>197</v>
      </c>
      <c r="D139" s="214" t="s">
        <v>141</v>
      </c>
      <c r="E139" s="215" t="s">
        <v>452</v>
      </c>
      <c r="F139" s="216" t="s">
        <v>453</v>
      </c>
      <c r="G139" s="217" t="s">
        <v>194</v>
      </c>
      <c r="H139" s="218">
        <v>24.599</v>
      </c>
      <c r="I139" s="219"/>
      <c r="J139" s="220">
        <f>ROUND(I139*H139,2)</f>
        <v>0</v>
      </c>
      <c r="K139" s="221"/>
      <c r="L139" s="41"/>
      <c r="M139" s="222" t="s">
        <v>1</v>
      </c>
      <c r="N139" s="223" t="s">
        <v>37</v>
      </c>
      <c r="O139" s="88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6" t="s">
        <v>139</v>
      </c>
      <c r="AT139" s="226" t="s">
        <v>141</v>
      </c>
      <c r="AU139" s="226" t="s">
        <v>82</v>
      </c>
      <c r="AY139" s="14" t="s">
        <v>140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4" t="s">
        <v>80</v>
      </c>
      <c r="BK139" s="227">
        <f>ROUND(I139*H139,2)</f>
        <v>0</v>
      </c>
      <c r="BL139" s="14" t="s">
        <v>139</v>
      </c>
      <c r="BM139" s="226" t="s">
        <v>200</v>
      </c>
    </row>
    <row r="140" s="2" customFormat="1" ht="24.15" customHeight="1">
      <c r="A140" s="35"/>
      <c r="B140" s="36"/>
      <c r="C140" s="214" t="s">
        <v>191</v>
      </c>
      <c r="D140" s="214" t="s">
        <v>141</v>
      </c>
      <c r="E140" s="215" t="s">
        <v>455</v>
      </c>
      <c r="F140" s="216" t="s">
        <v>456</v>
      </c>
      <c r="G140" s="217" t="s">
        <v>194</v>
      </c>
      <c r="H140" s="218">
        <v>221.39099999999999</v>
      </c>
      <c r="I140" s="219"/>
      <c r="J140" s="220">
        <f>ROUND(I140*H140,2)</f>
        <v>0</v>
      </c>
      <c r="K140" s="221"/>
      <c r="L140" s="41"/>
      <c r="M140" s="222" t="s">
        <v>1</v>
      </c>
      <c r="N140" s="223" t="s">
        <v>37</v>
      </c>
      <c r="O140" s="88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6" t="s">
        <v>139</v>
      </c>
      <c r="AT140" s="226" t="s">
        <v>141</v>
      </c>
      <c r="AU140" s="226" t="s">
        <v>82</v>
      </c>
      <c r="AY140" s="14" t="s">
        <v>140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4" t="s">
        <v>80</v>
      </c>
      <c r="BK140" s="227">
        <f>ROUND(I140*H140,2)</f>
        <v>0</v>
      </c>
      <c r="BL140" s="14" t="s">
        <v>139</v>
      </c>
      <c r="BM140" s="226" t="s">
        <v>204</v>
      </c>
    </row>
    <row r="141" s="2" customFormat="1" ht="44.25" customHeight="1">
      <c r="A141" s="35"/>
      <c r="B141" s="36"/>
      <c r="C141" s="214" t="s">
        <v>205</v>
      </c>
      <c r="D141" s="214" t="s">
        <v>141</v>
      </c>
      <c r="E141" s="215" t="s">
        <v>459</v>
      </c>
      <c r="F141" s="216" t="s">
        <v>460</v>
      </c>
      <c r="G141" s="217" t="s">
        <v>194</v>
      </c>
      <c r="H141" s="218">
        <v>24.599</v>
      </c>
      <c r="I141" s="219"/>
      <c r="J141" s="220">
        <f>ROUND(I141*H141,2)</f>
        <v>0</v>
      </c>
      <c r="K141" s="221"/>
      <c r="L141" s="41"/>
      <c r="M141" s="222" t="s">
        <v>1</v>
      </c>
      <c r="N141" s="223" t="s">
        <v>37</v>
      </c>
      <c r="O141" s="88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6" t="s">
        <v>139</v>
      </c>
      <c r="AT141" s="226" t="s">
        <v>141</v>
      </c>
      <c r="AU141" s="226" t="s">
        <v>82</v>
      </c>
      <c r="AY141" s="14" t="s">
        <v>140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4" t="s">
        <v>80</v>
      </c>
      <c r="BK141" s="227">
        <f>ROUND(I141*H141,2)</f>
        <v>0</v>
      </c>
      <c r="BL141" s="14" t="s">
        <v>139</v>
      </c>
      <c r="BM141" s="226" t="s">
        <v>209</v>
      </c>
    </row>
    <row r="142" s="12" customFormat="1" ht="22.8" customHeight="1">
      <c r="A142" s="12"/>
      <c r="B142" s="200"/>
      <c r="C142" s="201"/>
      <c r="D142" s="202" t="s">
        <v>71</v>
      </c>
      <c r="E142" s="228" t="s">
        <v>462</v>
      </c>
      <c r="F142" s="228" t="s">
        <v>463</v>
      </c>
      <c r="G142" s="201"/>
      <c r="H142" s="201"/>
      <c r="I142" s="204"/>
      <c r="J142" s="229">
        <f>BK142</f>
        <v>0</v>
      </c>
      <c r="K142" s="201"/>
      <c r="L142" s="206"/>
      <c r="M142" s="207"/>
      <c r="N142" s="208"/>
      <c r="O142" s="208"/>
      <c r="P142" s="209">
        <f>P143</f>
        <v>0</v>
      </c>
      <c r="Q142" s="208"/>
      <c r="R142" s="209">
        <f>R143</f>
        <v>0</v>
      </c>
      <c r="S142" s="208"/>
      <c r="T142" s="210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1" t="s">
        <v>80</v>
      </c>
      <c r="AT142" s="212" t="s">
        <v>71</v>
      </c>
      <c r="AU142" s="212" t="s">
        <v>80</v>
      </c>
      <c r="AY142" s="211" t="s">
        <v>140</v>
      </c>
      <c r="BK142" s="213">
        <f>BK143</f>
        <v>0</v>
      </c>
    </row>
    <row r="143" s="2" customFormat="1" ht="21.75" customHeight="1">
      <c r="A143" s="35"/>
      <c r="B143" s="36"/>
      <c r="C143" s="214" t="s">
        <v>83</v>
      </c>
      <c r="D143" s="214" t="s">
        <v>141</v>
      </c>
      <c r="E143" s="215" t="s">
        <v>1219</v>
      </c>
      <c r="F143" s="216" t="s">
        <v>1220</v>
      </c>
      <c r="G143" s="217" t="s">
        <v>194</v>
      </c>
      <c r="H143" s="218">
        <v>0.128</v>
      </c>
      <c r="I143" s="219"/>
      <c r="J143" s="220">
        <f>ROUND(I143*H143,2)</f>
        <v>0</v>
      </c>
      <c r="K143" s="221"/>
      <c r="L143" s="41"/>
      <c r="M143" s="222" t="s">
        <v>1</v>
      </c>
      <c r="N143" s="223" t="s">
        <v>37</v>
      </c>
      <c r="O143" s="88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6" t="s">
        <v>139</v>
      </c>
      <c r="AT143" s="226" t="s">
        <v>141</v>
      </c>
      <c r="AU143" s="226" t="s">
        <v>82</v>
      </c>
      <c r="AY143" s="14" t="s">
        <v>140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4" t="s">
        <v>80</v>
      </c>
      <c r="BK143" s="227">
        <f>ROUND(I143*H143,2)</f>
        <v>0</v>
      </c>
      <c r="BL143" s="14" t="s">
        <v>139</v>
      </c>
      <c r="BM143" s="226" t="s">
        <v>89</v>
      </c>
    </row>
    <row r="144" s="12" customFormat="1" ht="25.92" customHeight="1">
      <c r="A144" s="12"/>
      <c r="B144" s="200"/>
      <c r="C144" s="201"/>
      <c r="D144" s="202" t="s">
        <v>71</v>
      </c>
      <c r="E144" s="203" t="s">
        <v>467</v>
      </c>
      <c r="F144" s="203" t="s">
        <v>468</v>
      </c>
      <c r="G144" s="201"/>
      <c r="H144" s="201"/>
      <c r="I144" s="204"/>
      <c r="J144" s="205">
        <f>BK144</f>
        <v>0</v>
      </c>
      <c r="K144" s="201"/>
      <c r="L144" s="206"/>
      <c r="M144" s="207"/>
      <c r="N144" s="208"/>
      <c r="O144" s="208"/>
      <c r="P144" s="209">
        <f>P145+P147+P151+P155</f>
        <v>0</v>
      </c>
      <c r="Q144" s="208"/>
      <c r="R144" s="209">
        <f>R145+R147+R151+R155</f>
        <v>0</v>
      </c>
      <c r="S144" s="208"/>
      <c r="T144" s="210">
        <f>T145+T147+T151+T155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1" t="s">
        <v>82</v>
      </c>
      <c r="AT144" s="212" t="s">
        <v>71</v>
      </c>
      <c r="AU144" s="212" t="s">
        <v>72</v>
      </c>
      <c r="AY144" s="211" t="s">
        <v>140</v>
      </c>
      <c r="BK144" s="213">
        <f>BK145+BK147+BK151+BK155</f>
        <v>0</v>
      </c>
    </row>
    <row r="145" s="12" customFormat="1" ht="22.8" customHeight="1">
      <c r="A145" s="12"/>
      <c r="B145" s="200"/>
      <c r="C145" s="201"/>
      <c r="D145" s="202" t="s">
        <v>71</v>
      </c>
      <c r="E145" s="228" t="s">
        <v>1221</v>
      </c>
      <c r="F145" s="228" t="s">
        <v>1222</v>
      </c>
      <c r="G145" s="201"/>
      <c r="H145" s="201"/>
      <c r="I145" s="204"/>
      <c r="J145" s="229">
        <f>BK145</f>
        <v>0</v>
      </c>
      <c r="K145" s="201"/>
      <c r="L145" s="206"/>
      <c r="M145" s="207"/>
      <c r="N145" s="208"/>
      <c r="O145" s="208"/>
      <c r="P145" s="209">
        <f>P146</f>
        <v>0</v>
      </c>
      <c r="Q145" s="208"/>
      <c r="R145" s="209">
        <f>R146</f>
        <v>0</v>
      </c>
      <c r="S145" s="208"/>
      <c r="T145" s="210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1" t="s">
        <v>82</v>
      </c>
      <c r="AT145" s="212" t="s">
        <v>71</v>
      </c>
      <c r="AU145" s="212" t="s">
        <v>80</v>
      </c>
      <c r="AY145" s="211" t="s">
        <v>140</v>
      </c>
      <c r="BK145" s="213">
        <f>BK146</f>
        <v>0</v>
      </c>
    </row>
    <row r="146" s="2" customFormat="1" ht="24.15" customHeight="1">
      <c r="A146" s="35"/>
      <c r="B146" s="36"/>
      <c r="C146" s="214" t="s">
        <v>214</v>
      </c>
      <c r="D146" s="214" t="s">
        <v>141</v>
      </c>
      <c r="E146" s="215" t="s">
        <v>1223</v>
      </c>
      <c r="F146" s="216" t="s">
        <v>1224</v>
      </c>
      <c r="G146" s="217" t="s">
        <v>213</v>
      </c>
      <c r="H146" s="218">
        <v>1</v>
      </c>
      <c r="I146" s="219"/>
      <c r="J146" s="220">
        <f>ROUND(I146*H146,2)</f>
        <v>0</v>
      </c>
      <c r="K146" s="221"/>
      <c r="L146" s="41"/>
      <c r="M146" s="222" t="s">
        <v>1</v>
      </c>
      <c r="N146" s="223" t="s">
        <v>37</v>
      </c>
      <c r="O146" s="88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6" t="s">
        <v>204</v>
      </c>
      <c r="AT146" s="226" t="s">
        <v>141</v>
      </c>
      <c r="AU146" s="226" t="s">
        <v>82</v>
      </c>
      <c r="AY146" s="14" t="s">
        <v>140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4" t="s">
        <v>80</v>
      </c>
      <c r="BK146" s="227">
        <f>ROUND(I146*H146,2)</f>
        <v>0</v>
      </c>
      <c r="BL146" s="14" t="s">
        <v>204</v>
      </c>
      <c r="BM146" s="226" t="s">
        <v>217</v>
      </c>
    </row>
    <row r="147" s="12" customFormat="1" ht="22.8" customHeight="1">
      <c r="A147" s="12"/>
      <c r="B147" s="200"/>
      <c r="C147" s="201"/>
      <c r="D147" s="202" t="s">
        <v>71</v>
      </c>
      <c r="E147" s="228" t="s">
        <v>535</v>
      </c>
      <c r="F147" s="228" t="s">
        <v>536</v>
      </c>
      <c r="G147" s="201"/>
      <c r="H147" s="201"/>
      <c r="I147" s="204"/>
      <c r="J147" s="229">
        <f>BK147</f>
        <v>0</v>
      </c>
      <c r="K147" s="201"/>
      <c r="L147" s="206"/>
      <c r="M147" s="207"/>
      <c r="N147" s="208"/>
      <c r="O147" s="208"/>
      <c r="P147" s="209">
        <f>SUM(P148:P150)</f>
        <v>0</v>
      </c>
      <c r="Q147" s="208"/>
      <c r="R147" s="209">
        <f>SUM(R148:R150)</f>
        <v>0</v>
      </c>
      <c r="S147" s="208"/>
      <c r="T147" s="210">
        <f>SUM(T148:T150)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1" t="s">
        <v>82</v>
      </c>
      <c r="AT147" s="212" t="s">
        <v>71</v>
      </c>
      <c r="AU147" s="212" t="s">
        <v>80</v>
      </c>
      <c r="AY147" s="211" t="s">
        <v>140</v>
      </c>
      <c r="BK147" s="213">
        <f>SUM(BK148:BK150)</f>
        <v>0</v>
      </c>
    </row>
    <row r="148" s="2" customFormat="1" ht="33" customHeight="1">
      <c r="A148" s="35"/>
      <c r="B148" s="36"/>
      <c r="C148" s="214" t="s">
        <v>8</v>
      </c>
      <c r="D148" s="214" t="s">
        <v>141</v>
      </c>
      <c r="E148" s="215" t="s">
        <v>1225</v>
      </c>
      <c r="F148" s="216" t="s">
        <v>1226</v>
      </c>
      <c r="G148" s="217" t="s">
        <v>208</v>
      </c>
      <c r="H148" s="218">
        <v>2.9249999999999998</v>
      </c>
      <c r="I148" s="219"/>
      <c r="J148" s="220">
        <f>ROUND(I148*H148,2)</f>
        <v>0</v>
      </c>
      <c r="K148" s="221"/>
      <c r="L148" s="41"/>
      <c r="M148" s="222" t="s">
        <v>1</v>
      </c>
      <c r="N148" s="223" t="s">
        <v>37</v>
      </c>
      <c r="O148" s="88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6" t="s">
        <v>204</v>
      </c>
      <c r="AT148" s="226" t="s">
        <v>141</v>
      </c>
      <c r="AU148" s="226" t="s">
        <v>82</v>
      </c>
      <c r="AY148" s="14" t="s">
        <v>140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4" t="s">
        <v>80</v>
      </c>
      <c r="BK148" s="227">
        <f>ROUND(I148*H148,2)</f>
        <v>0</v>
      </c>
      <c r="BL148" s="14" t="s">
        <v>204</v>
      </c>
      <c r="BM148" s="226" t="s">
        <v>220</v>
      </c>
    </row>
    <row r="149" s="2" customFormat="1" ht="33" customHeight="1">
      <c r="A149" s="35"/>
      <c r="B149" s="36"/>
      <c r="C149" s="214" t="s">
        <v>221</v>
      </c>
      <c r="D149" s="214" t="s">
        <v>141</v>
      </c>
      <c r="E149" s="215" t="s">
        <v>1227</v>
      </c>
      <c r="F149" s="216" t="s">
        <v>1228</v>
      </c>
      <c r="G149" s="217" t="s">
        <v>208</v>
      </c>
      <c r="H149" s="218">
        <v>43.289999999999999</v>
      </c>
      <c r="I149" s="219"/>
      <c r="J149" s="220">
        <f>ROUND(I149*H149,2)</f>
        <v>0</v>
      </c>
      <c r="K149" s="221"/>
      <c r="L149" s="41"/>
      <c r="M149" s="222" t="s">
        <v>1</v>
      </c>
      <c r="N149" s="223" t="s">
        <v>37</v>
      </c>
      <c r="O149" s="88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6" t="s">
        <v>204</v>
      </c>
      <c r="AT149" s="226" t="s">
        <v>141</v>
      </c>
      <c r="AU149" s="226" t="s">
        <v>82</v>
      </c>
      <c r="AY149" s="14" t="s">
        <v>140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4" t="s">
        <v>80</v>
      </c>
      <c r="BK149" s="227">
        <f>ROUND(I149*H149,2)</f>
        <v>0</v>
      </c>
      <c r="BL149" s="14" t="s">
        <v>204</v>
      </c>
      <c r="BM149" s="226" t="s">
        <v>224</v>
      </c>
    </row>
    <row r="150" s="2" customFormat="1" ht="24.15" customHeight="1">
      <c r="A150" s="35"/>
      <c r="B150" s="36"/>
      <c r="C150" s="214" t="s">
        <v>200</v>
      </c>
      <c r="D150" s="214" t="s">
        <v>141</v>
      </c>
      <c r="E150" s="215" t="s">
        <v>1229</v>
      </c>
      <c r="F150" s="216" t="s">
        <v>1230</v>
      </c>
      <c r="G150" s="217" t="s">
        <v>505</v>
      </c>
      <c r="H150" s="246"/>
      <c r="I150" s="219"/>
      <c r="J150" s="220">
        <f>ROUND(I150*H150,2)</f>
        <v>0</v>
      </c>
      <c r="K150" s="221"/>
      <c r="L150" s="41"/>
      <c r="M150" s="222" t="s">
        <v>1</v>
      </c>
      <c r="N150" s="223" t="s">
        <v>37</v>
      </c>
      <c r="O150" s="88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6" t="s">
        <v>204</v>
      </c>
      <c r="AT150" s="226" t="s">
        <v>141</v>
      </c>
      <c r="AU150" s="226" t="s">
        <v>82</v>
      </c>
      <c r="AY150" s="14" t="s">
        <v>140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4" t="s">
        <v>80</v>
      </c>
      <c r="BK150" s="227">
        <f>ROUND(I150*H150,2)</f>
        <v>0</v>
      </c>
      <c r="BL150" s="14" t="s">
        <v>204</v>
      </c>
      <c r="BM150" s="226" t="s">
        <v>227</v>
      </c>
    </row>
    <row r="151" s="12" customFormat="1" ht="22.8" customHeight="1">
      <c r="A151" s="12"/>
      <c r="B151" s="200"/>
      <c r="C151" s="201"/>
      <c r="D151" s="202" t="s">
        <v>71</v>
      </c>
      <c r="E151" s="228" t="s">
        <v>735</v>
      </c>
      <c r="F151" s="228" t="s">
        <v>736</v>
      </c>
      <c r="G151" s="201"/>
      <c r="H151" s="201"/>
      <c r="I151" s="204"/>
      <c r="J151" s="229">
        <f>BK151</f>
        <v>0</v>
      </c>
      <c r="K151" s="201"/>
      <c r="L151" s="206"/>
      <c r="M151" s="207"/>
      <c r="N151" s="208"/>
      <c r="O151" s="208"/>
      <c r="P151" s="209">
        <f>SUM(P152:P154)</f>
        <v>0</v>
      </c>
      <c r="Q151" s="208"/>
      <c r="R151" s="209">
        <f>SUM(R152:R154)</f>
        <v>0</v>
      </c>
      <c r="S151" s="208"/>
      <c r="T151" s="210">
        <f>SUM(T152:T154)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1" t="s">
        <v>82</v>
      </c>
      <c r="AT151" s="212" t="s">
        <v>71</v>
      </c>
      <c r="AU151" s="212" t="s">
        <v>80</v>
      </c>
      <c r="AY151" s="211" t="s">
        <v>140</v>
      </c>
      <c r="BK151" s="213">
        <f>SUM(BK152:BK154)</f>
        <v>0</v>
      </c>
    </row>
    <row r="152" s="2" customFormat="1" ht="16.5" customHeight="1">
      <c r="A152" s="35"/>
      <c r="B152" s="36"/>
      <c r="C152" s="214" t="s">
        <v>228</v>
      </c>
      <c r="D152" s="214" t="s">
        <v>141</v>
      </c>
      <c r="E152" s="215" t="s">
        <v>752</v>
      </c>
      <c r="F152" s="216" t="s">
        <v>753</v>
      </c>
      <c r="G152" s="217" t="s">
        <v>208</v>
      </c>
      <c r="H152" s="218">
        <v>9.2100000000000009</v>
      </c>
      <c r="I152" s="219"/>
      <c r="J152" s="220">
        <f>ROUND(I152*H152,2)</f>
        <v>0</v>
      </c>
      <c r="K152" s="221"/>
      <c r="L152" s="41"/>
      <c r="M152" s="222" t="s">
        <v>1</v>
      </c>
      <c r="N152" s="223" t="s">
        <v>37</v>
      </c>
      <c r="O152" s="88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6" t="s">
        <v>204</v>
      </c>
      <c r="AT152" s="226" t="s">
        <v>141</v>
      </c>
      <c r="AU152" s="226" t="s">
        <v>82</v>
      </c>
      <c r="AY152" s="14" t="s">
        <v>140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4" t="s">
        <v>80</v>
      </c>
      <c r="BK152" s="227">
        <f>ROUND(I152*H152,2)</f>
        <v>0</v>
      </c>
      <c r="BL152" s="14" t="s">
        <v>204</v>
      </c>
      <c r="BM152" s="226" t="s">
        <v>92</v>
      </c>
    </row>
    <row r="153" s="2" customFormat="1" ht="24.15" customHeight="1">
      <c r="A153" s="35"/>
      <c r="B153" s="36"/>
      <c r="C153" s="214" t="s">
        <v>204</v>
      </c>
      <c r="D153" s="214" t="s">
        <v>141</v>
      </c>
      <c r="E153" s="215" t="s">
        <v>1231</v>
      </c>
      <c r="F153" s="216" t="s">
        <v>1232</v>
      </c>
      <c r="G153" s="217" t="s">
        <v>208</v>
      </c>
      <c r="H153" s="218">
        <v>9.2100000000000009</v>
      </c>
      <c r="I153" s="219"/>
      <c r="J153" s="220">
        <f>ROUND(I153*H153,2)</f>
        <v>0</v>
      </c>
      <c r="K153" s="221"/>
      <c r="L153" s="41"/>
      <c r="M153" s="222" t="s">
        <v>1</v>
      </c>
      <c r="N153" s="223" t="s">
        <v>37</v>
      </c>
      <c r="O153" s="88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6" t="s">
        <v>204</v>
      </c>
      <c r="AT153" s="226" t="s">
        <v>141</v>
      </c>
      <c r="AU153" s="226" t="s">
        <v>82</v>
      </c>
      <c r="AY153" s="14" t="s">
        <v>140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4" t="s">
        <v>80</v>
      </c>
      <c r="BK153" s="227">
        <f>ROUND(I153*H153,2)</f>
        <v>0</v>
      </c>
      <c r="BL153" s="14" t="s">
        <v>204</v>
      </c>
      <c r="BM153" s="226" t="s">
        <v>233</v>
      </c>
    </row>
    <row r="154" s="2" customFormat="1" ht="24.15" customHeight="1">
      <c r="A154" s="35"/>
      <c r="B154" s="36"/>
      <c r="C154" s="214" t="s">
        <v>234</v>
      </c>
      <c r="D154" s="214" t="s">
        <v>141</v>
      </c>
      <c r="E154" s="215" t="s">
        <v>1233</v>
      </c>
      <c r="F154" s="216" t="s">
        <v>1234</v>
      </c>
      <c r="G154" s="217" t="s">
        <v>208</v>
      </c>
      <c r="H154" s="218">
        <v>9.2100000000000009</v>
      </c>
      <c r="I154" s="219"/>
      <c r="J154" s="220">
        <f>ROUND(I154*H154,2)</f>
        <v>0</v>
      </c>
      <c r="K154" s="221"/>
      <c r="L154" s="41"/>
      <c r="M154" s="222" t="s">
        <v>1</v>
      </c>
      <c r="N154" s="223" t="s">
        <v>37</v>
      </c>
      <c r="O154" s="88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6" t="s">
        <v>204</v>
      </c>
      <c r="AT154" s="226" t="s">
        <v>141</v>
      </c>
      <c r="AU154" s="226" t="s">
        <v>82</v>
      </c>
      <c r="AY154" s="14" t="s">
        <v>140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4" t="s">
        <v>80</v>
      </c>
      <c r="BK154" s="227">
        <f>ROUND(I154*H154,2)</f>
        <v>0</v>
      </c>
      <c r="BL154" s="14" t="s">
        <v>204</v>
      </c>
      <c r="BM154" s="226" t="s">
        <v>237</v>
      </c>
    </row>
    <row r="155" s="12" customFormat="1" ht="22.8" customHeight="1">
      <c r="A155" s="12"/>
      <c r="B155" s="200"/>
      <c r="C155" s="201"/>
      <c r="D155" s="202" t="s">
        <v>71</v>
      </c>
      <c r="E155" s="228" t="s">
        <v>762</v>
      </c>
      <c r="F155" s="228" t="s">
        <v>763</v>
      </c>
      <c r="G155" s="201"/>
      <c r="H155" s="201"/>
      <c r="I155" s="204"/>
      <c r="J155" s="229">
        <f>BK155</f>
        <v>0</v>
      </c>
      <c r="K155" s="201"/>
      <c r="L155" s="206"/>
      <c r="M155" s="207"/>
      <c r="N155" s="208"/>
      <c r="O155" s="208"/>
      <c r="P155" s="209">
        <f>SUM(P156:P158)</f>
        <v>0</v>
      </c>
      <c r="Q155" s="208"/>
      <c r="R155" s="209">
        <f>SUM(R156:R158)</f>
        <v>0</v>
      </c>
      <c r="S155" s="208"/>
      <c r="T155" s="210">
        <f>SUM(T156:T158)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1" t="s">
        <v>82</v>
      </c>
      <c r="AT155" s="212" t="s">
        <v>71</v>
      </c>
      <c r="AU155" s="212" t="s">
        <v>80</v>
      </c>
      <c r="AY155" s="211" t="s">
        <v>140</v>
      </c>
      <c r="BK155" s="213">
        <f>SUM(BK156:BK158)</f>
        <v>0</v>
      </c>
    </row>
    <row r="156" s="2" customFormat="1" ht="24.15" customHeight="1">
      <c r="A156" s="35"/>
      <c r="B156" s="36"/>
      <c r="C156" s="214" t="s">
        <v>209</v>
      </c>
      <c r="D156" s="214" t="s">
        <v>141</v>
      </c>
      <c r="E156" s="215" t="s">
        <v>764</v>
      </c>
      <c r="F156" s="216" t="s">
        <v>765</v>
      </c>
      <c r="G156" s="217" t="s">
        <v>208</v>
      </c>
      <c r="H156" s="218">
        <v>434.56700000000001</v>
      </c>
      <c r="I156" s="219"/>
      <c r="J156" s="220">
        <f>ROUND(I156*H156,2)</f>
        <v>0</v>
      </c>
      <c r="K156" s="221"/>
      <c r="L156" s="41"/>
      <c r="M156" s="222" t="s">
        <v>1</v>
      </c>
      <c r="N156" s="223" t="s">
        <v>37</v>
      </c>
      <c r="O156" s="88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6" t="s">
        <v>204</v>
      </c>
      <c r="AT156" s="226" t="s">
        <v>141</v>
      </c>
      <c r="AU156" s="226" t="s">
        <v>82</v>
      </c>
      <c r="AY156" s="14" t="s">
        <v>140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4" t="s">
        <v>80</v>
      </c>
      <c r="BK156" s="227">
        <f>ROUND(I156*H156,2)</f>
        <v>0</v>
      </c>
      <c r="BL156" s="14" t="s">
        <v>204</v>
      </c>
      <c r="BM156" s="226" t="s">
        <v>241</v>
      </c>
    </row>
    <row r="157" s="2" customFormat="1" ht="24.15" customHeight="1">
      <c r="A157" s="35"/>
      <c r="B157" s="36"/>
      <c r="C157" s="214" t="s">
        <v>242</v>
      </c>
      <c r="D157" s="214" t="s">
        <v>141</v>
      </c>
      <c r="E157" s="215" t="s">
        <v>1211</v>
      </c>
      <c r="F157" s="216" t="s">
        <v>1212</v>
      </c>
      <c r="G157" s="217" t="s">
        <v>208</v>
      </c>
      <c r="H157" s="218">
        <v>434.56700000000001</v>
      </c>
      <c r="I157" s="219"/>
      <c r="J157" s="220">
        <f>ROUND(I157*H157,2)</f>
        <v>0</v>
      </c>
      <c r="K157" s="221"/>
      <c r="L157" s="41"/>
      <c r="M157" s="222" t="s">
        <v>1</v>
      </c>
      <c r="N157" s="223" t="s">
        <v>37</v>
      </c>
      <c r="O157" s="88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6" t="s">
        <v>204</v>
      </c>
      <c r="AT157" s="226" t="s">
        <v>141</v>
      </c>
      <c r="AU157" s="226" t="s">
        <v>82</v>
      </c>
      <c r="AY157" s="14" t="s">
        <v>140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4" t="s">
        <v>80</v>
      </c>
      <c r="BK157" s="227">
        <f>ROUND(I157*H157,2)</f>
        <v>0</v>
      </c>
      <c r="BL157" s="14" t="s">
        <v>204</v>
      </c>
      <c r="BM157" s="226" t="s">
        <v>245</v>
      </c>
    </row>
    <row r="158" s="2" customFormat="1" ht="24.15" customHeight="1">
      <c r="A158" s="35"/>
      <c r="B158" s="36"/>
      <c r="C158" s="214" t="s">
        <v>89</v>
      </c>
      <c r="D158" s="214" t="s">
        <v>141</v>
      </c>
      <c r="E158" s="215" t="s">
        <v>768</v>
      </c>
      <c r="F158" s="216" t="s">
        <v>769</v>
      </c>
      <c r="G158" s="217" t="s">
        <v>208</v>
      </c>
      <c r="H158" s="218">
        <v>434.56700000000001</v>
      </c>
      <c r="I158" s="219"/>
      <c r="J158" s="220">
        <f>ROUND(I158*H158,2)</f>
        <v>0</v>
      </c>
      <c r="K158" s="221"/>
      <c r="L158" s="41"/>
      <c r="M158" s="230" t="s">
        <v>1</v>
      </c>
      <c r="N158" s="231" t="s">
        <v>37</v>
      </c>
      <c r="O158" s="232"/>
      <c r="P158" s="233">
        <f>O158*H158</f>
        <v>0</v>
      </c>
      <c r="Q158" s="233">
        <v>0</v>
      </c>
      <c r="R158" s="233">
        <f>Q158*H158</f>
        <v>0</v>
      </c>
      <c r="S158" s="233">
        <v>0</v>
      </c>
      <c r="T158" s="23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6" t="s">
        <v>204</v>
      </c>
      <c r="AT158" s="226" t="s">
        <v>141</v>
      </c>
      <c r="AU158" s="226" t="s">
        <v>82</v>
      </c>
      <c r="AY158" s="14" t="s">
        <v>140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4" t="s">
        <v>80</v>
      </c>
      <c r="BK158" s="227">
        <f>ROUND(I158*H158,2)</f>
        <v>0</v>
      </c>
      <c r="BL158" s="14" t="s">
        <v>204</v>
      </c>
      <c r="BM158" s="226" t="s">
        <v>95</v>
      </c>
    </row>
    <row r="159" s="2" customFormat="1" ht="6.96" customHeight="1">
      <c r="A159" s="35"/>
      <c r="B159" s="63"/>
      <c r="C159" s="64"/>
      <c r="D159" s="64"/>
      <c r="E159" s="64"/>
      <c r="F159" s="64"/>
      <c r="G159" s="64"/>
      <c r="H159" s="64"/>
      <c r="I159" s="64"/>
      <c r="J159" s="64"/>
      <c r="K159" s="64"/>
      <c r="L159" s="41"/>
      <c r="M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</row>
  </sheetData>
  <sheetProtection sheet="1" autoFilter="0" formatColumns="0" formatRows="0" objects="1" scenarios="1" spinCount="100000" saltValue="qcm/ZsmNWzPlt8NYBh2lm4MFuCACiqpOx6jTffJxA+aUZ6niHbeYRu4WM/OX6ghldejKk7YGA84LB0cf6Ir5yQ==" hashValue="U+Esw+wQL/TAh5LCMgNEoSsMlV9hcp3o+rIdWamSj39kpPOx40hLurWmhoAmFkqlvXceOAnwkAGavYRo5yz+xw==" algorithmName="SHA-512" password="CC35"/>
  <autoFilter ref="C126:K158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97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82</v>
      </c>
    </row>
    <row r="4" s="1" customFormat="1" ht="24.96" customHeight="1">
      <c r="B4" s="17"/>
      <c r="D4" s="135" t="s">
        <v>113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1.ZŠ kuchyň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114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1235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30. 4. 2025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30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31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32</v>
      </c>
      <c r="E30" s="35"/>
      <c r="F30" s="35"/>
      <c r="G30" s="35"/>
      <c r="H30" s="35"/>
      <c r="I30" s="35"/>
      <c r="J30" s="148">
        <f>ROUND(J118,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34</v>
      </c>
      <c r="G32" s="35"/>
      <c r="H32" s="35"/>
      <c r="I32" s="149" t="s">
        <v>33</v>
      </c>
      <c r="J32" s="149" t="s">
        <v>35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36</v>
      </c>
      <c r="E33" s="137" t="s">
        <v>37</v>
      </c>
      <c r="F33" s="151">
        <f>ROUND((SUM(BE118:BE128)),  2)</f>
        <v>0</v>
      </c>
      <c r="G33" s="35"/>
      <c r="H33" s="35"/>
      <c r="I33" s="152">
        <v>0.20999999999999999</v>
      </c>
      <c r="J33" s="151">
        <f>ROUND(((SUM(BE118:BE128))*I33),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38</v>
      </c>
      <c r="F34" s="151">
        <f>ROUND((SUM(BF118:BF128)),  2)</f>
        <v>0</v>
      </c>
      <c r="G34" s="35"/>
      <c r="H34" s="35"/>
      <c r="I34" s="152">
        <v>0.12</v>
      </c>
      <c r="J34" s="151">
        <f>ROUND(((SUM(BF118:BF128))*I34),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39</v>
      </c>
      <c r="F35" s="151">
        <f>ROUND((SUM(BG118:BG128)),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40</v>
      </c>
      <c r="F36" s="151">
        <f>ROUND((SUM(BH118:BH128)),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41</v>
      </c>
      <c r="F37" s="151">
        <f>ROUND((SUM(BI118:BI128)),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42</v>
      </c>
      <c r="E39" s="155"/>
      <c r="F39" s="155"/>
      <c r="G39" s="156" t="s">
        <v>43</v>
      </c>
      <c r="H39" s="157" t="s">
        <v>44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45</v>
      </c>
      <c r="E50" s="161"/>
      <c r="F50" s="161"/>
      <c r="G50" s="160" t="s">
        <v>46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47</v>
      </c>
      <c r="E61" s="163"/>
      <c r="F61" s="164" t="s">
        <v>48</v>
      </c>
      <c r="G61" s="162" t="s">
        <v>47</v>
      </c>
      <c r="H61" s="163"/>
      <c r="I61" s="163"/>
      <c r="J61" s="165" t="s">
        <v>48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49</v>
      </c>
      <c r="E65" s="166"/>
      <c r="F65" s="166"/>
      <c r="G65" s="160" t="s">
        <v>50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47</v>
      </c>
      <c r="E76" s="163"/>
      <c r="F76" s="164" t="s">
        <v>48</v>
      </c>
      <c r="G76" s="162" t="s">
        <v>47</v>
      </c>
      <c r="H76" s="163"/>
      <c r="I76" s="163"/>
      <c r="J76" s="165" t="s">
        <v>48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1.ZŠ kuchyň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114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40 - Výtahy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30. 4. 2025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117</v>
      </c>
      <c r="D94" s="173"/>
      <c r="E94" s="173"/>
      <c r="F94" s="173"/>
      <c r="G94" s="173"/>
      <c r="H94" s="173"/>
      <c r="I94" s="173"/>
      <c r="J94" s="174" t="s">
        <v>118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119</v>
      </c>
      <c r="D96" s="37"/>
      <c r="E96" s="37"/>
      <c r="F96" s="37"/>
      <c r="G96" s="37"/>
      <c r="H96" s="37"/>
      <c r="I96" s="37"/>
      <c r="J96" s="107">
        <f>J118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120</v>
      </c>
    </row>
    <row r="97" s="9" customFormat="1" ht="24.96" customHeight="1">
      <c r="A97" s="9"/>
      <c r="B97" s="176"/>
      <c r="C97" s="177"/>
      <c r="D97" s="178" t="s">
        <v>1236</v>
      </c>
      <c r="E97" s="179"/>
      <c r="F97" s="179"/>
      <c r="G97" s="179"/>
      <c r="H97" s="179"/>
      <c r="I97" s="179"/>
      <c r="J97" s="180">
        <f>J119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1237</v>
      </c>
      <c r="E98" s="185"/>
      <c r="F98" s="185"/>
      <c r="G98" s="185"/>
      <c r="H98" s="185"/>
      <c r="I98" s="185"/>
      <c r="J98" s="186">
        <f>J120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="2" customFormat="1" ht="6.96" customHeight="1">
      <c r="A104" s="35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124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171" t="str">
        <f>E7</f>
        <v>1.ZŠ kuchyň</v>
      </c>
      <c r="F108" s="29"/>
      <c r="G108" s="29"/>
      <c r="H108" s="29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114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3" t="str">
        <f>E9</f>
        <v>40 - Výtahy</v>
      </c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20</v>
      </c>
      <c r="D112" s="37"/>
      <c r="E112" s="37"/>
      <c r="F112" s="24" t="str">
        <f>F12</f>
        <v xml:space="preserve"> </v>
      </c>
      <c r="G112" s="37"/>
      <c r="H112" s="37"/>
      <c r="I112" s="29" t="s">
        <v>22</v>
      </c>
      <c r="J112" s="76" t="str">
        <f>IF(J12="","",J12)</f>
        <v>30. 4. 2025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24</v>
      </c>
      <c r="D114" s="37"/>
      <c r="E114" s="37"/>
      <c r="F114" s="24" t="str">
        <f>E15</f>
        <v xml:space="preserve"> </v>
      </c>
      <c r="G114" s="37"/>
      <c r="H114" s="37"/>
      <c r="I114" s="29" t="s">
        <v>29</v>
      </c>
      <c r="J114" s="33" t="str">
        <f>E21</f>
        <v xml:space="preserve"> 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27</v>
      </c>
      <c r="D115" s="37"/>
      <c r="E115" s="37"/>
      <c r="F115" s="24" t="str">
        <f>IF(E18="","",E18)</f>
        <v>Vyplň údaj</v>
      </c>
      <c r="G115" s="37"/>
      <c r="H115" s="37"/>
      <c r="I115" s="29" t="s">
        <v>30</v>
      </c>
      <c r="J115" s="33" t="str">
        <f>E24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88"/>
      <c r="B117" s="189"/>
      <c r="C117" s="190" t="s">
        <v>125</v>
      </c>
      <c r="D117" s="191" t="s">
        <v>57</v>
      </c>
      <c r="E117" s="191" t="s">
        <v>53</v>
      </c>
      <c r="F117" s="191" t="s">
        <v>54</v>
      </c>
      <c r="G117" s="191" t="s">
        <v>126</v>
      </c>
      <c r="H117" s="191" t="s">
        <v>127</v>
      </c>
      <c r="I117" s="191" t="s">
        <v>128</v>
      </c>
      <c r="J117" s="192" t="s">
        <v>118</v>
      </c>
      <c r="K117" s="193" t="s">
        <v>129</v>
      </c>
      <c r="L117" s="194"/>
      <c r="M117" s="97" t="s">
        <v>1</v>
      </c>
      <c r="N117" s="98" t="s">
        <v>36</v>
      </c>
      <c r="O117" s="98" t="s">
        <v>130</v>
      </c>
      <c r="P117" s="98" t="s">
        <v>131</v>
      </c>
      <c r="Q117" s="98" t="s">
        <v>132</v>
      </c>
      <c r="R117" s="98" t="s">
        <v>133</v>
      </c>
      <c r="S117" s="98" t="s">
        <v>134</v>
      </c>
      <c r="T117" s="99" t="s">
        <v>135</v>
      </c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</row>
    <row r="118" s="2" customFormat="1" ht="22.8" customHeight="1">
      <c r="A118" s="35"/>
      <c r="B118" s="36"/>
      <c r="C118" s="104" t="s">
        <v>136</v>
      </c>
      <c r="D118" s="37"/>
      <c r="E118" s="37"/>
      <c r="F118" s="37"/>
      <c r="G118" s="37"/>
      <c r="H118" s="37"/>
      <c r="I118" s="37"/>
      <c r="J118" s="195">
        <f>BK118</f>
        <v>0</v>
      </c>
      <c r="K118" s="37"/>
      <c r="L118" s="41"/>
      <c r="M118" s="100"/>
      <c r="N118" s="196"/>
      <c r="O118" s="101"/>
      <c r="P118" s="197">
        <f>P119</f>
        <v>0</v>
      </c>
      <c r="Q118" s="101"/>
      <c r="R118" s="197">
        <f>R119</f>
        <v>0</v>
      </c>
      <c r="S118" s="101"/>
      <c r="T118" s="198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71</v>
      </c>
      <c r="AU118" s="14" t="s">
        <v>120</v>
      </c>
      <c r="BK118" s="199">
        <f>BK119</f>
        <v>0</v>
      </c>
    </row>
    <row r="119" s="12" customFormat="1" ht="25.92" customHeight="1">
      <c r="A119" s="12"/>
      <c r="B119" s="200"/>
      <c r="C119" s="201"/>
      <c r="D119" s="202" t="s">
        <v>71</v>
      </c>
      <c r="E119" s="203" t="s">
        <v>201</v>
      </c>
      <c r="F119" s="203" t="s">
        <v>1238</v>
      </c>
      <c r="G119" s="201"/>
      <c r="H119" s="201"/>
      <c r="I119" s="204"/>
      <c r="J119" s="205">
        <f>BK119</f>
        <v>0</v>
      </c>
      <c r="K119" s="201"/>
      <c r="L119" s="206"/>
      <c r="M119" s="207"/>
      <c r="N119" s="208"/>
      <c r="O119" s="208"/>
      <c r="P119" s="209">
        <f>P120</f>
        <v>0</v>
      </c>
      <c r="Q119" s="208"/>
      <c r="R119" s="209">
        <f>R120</f>
        <v>0</v>
      </c>
      <c r="S119" s="208"/>
      <c r="T119" s="210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1" t="s">
        <v>154</v>
      </c>
      <c r="AT119" s="212" t="s">
        <v>71</v>
      </c>
      <c r="AU119" s="212" t="s">
        <v>72</v>
      </c>
      <c r="AY119" s="211" t="s">
        <v>140</v>
      </c>
      <c r="BK119" s="213">
        <f>BK120</f>
        <v>0</v>
      </c>
    </row>
    <row r="120" s="12" customFormat="1" ht="22.8" customHeight="1">
      <c r="A120" s="12"/>
      <c r="B120" s="200"/>
      <c r="C120" s="201"/>
      <c r="D120" s="202" t="s">
        <v>71</v>
      </c>
      <c r="E120" s="228" t="s">
        <v>1239</v>
      </c>
      <c r="F120" s="228" t="s">
        <v>1240</v>
      </c>
      <c r="G120" s="201"/>
      <c r="H120" s="201"/>
      <c r="I120" s="204"/>
      <c r="J120" s="229">
        <f>BK120</f>
        <v>0</v>
      </c>
      <c r="K120" s="201"/>
      <c r="L120" s="206"/>
      <c r="M120" s="207"/>
      <c r="N120" s="208"/>
      <c r="O120" s="208"/>
      <c r="P120" s="209">
        <f>SUM(P121:P128)</f>
        <v>0</v>
      </c>
      <c r="Q120" s="208"/>
      <c r="R120" s="209">
        <f>SUM(R121:R128)</f>
        <v>0</v>
      </c>
      <c r="S120" s="208"/>
      <c r="T120" s="210">
        <f>SUM(T121:T128)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154</v>
      </c>
      <c r="AT120" s="212" t="s">
        <v>71</v>
      </c>
      <c r="AU120" s="212" t="s">
        <v>80</v>
      </c>
      <c r="AY120" s="211" t="s">
        <v>140</v>
      </c>
      <c r="BK120" s="213">
        <f>SUM(BK121:BK128)</f>
        <v>0</v>
      </c>
    </row>
    <row r="121" s="2" customFormat="1" ht="16.5" customHeight="1">
      <c r="A121" s="35"/>
      <c r="B121" s="36"/>
      <c r="C121" s="214" t="s">
        <v>80</v>
      </c>
      <c r="D121" s="214" t="s">
        <v>141</v>
      </c>
      <c r="E121" s="215" t="s">
        <v>1241</v>
      </c>
      <c r="F121" s="216" t="s">
        <v>1242</v>
      </c>
      <c r="G121" s="217" t="s">
        <v>213</v>
      </c>
      <c r="H121" s="218">
        <v>1</v>
      </c>
      <c r="I121" s="219"/>
      <c r="J121" s="220">
        <f>ROUND(I121*H121,2)</f>
        <v>0</v>
      </c>
      <c r="K121" s="221"/>
      <c r="L121" s="41"/>
      <c r="M121" s="222" t="s">
        <v>1</v>
      </c>
      <c r="N121" s="223" t="s">
        <v>37</v>
      </c>
      <c r="O121" s="88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6" t="s">
        <v>287</v>
      </c>
      <c r="AT121" s="226" t="s">
        <v>141</v>
      </c>
      <c r="AU121" s="226" t="s">
        <v>82</v>
      </c>
      <c r="AY121" s="14" t="s">
        <v>140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14" t="s">
        <v>80</v>
      </c>
      <c r="BK121" s="227">
        <f>ROUND(I121*H121,2)</f>
        <v>0</v>
      </c>
      <c r="BL121" s="14" t="s">
        <v>287</v>
      </c>
      <c r="BM121" s="226" t="s">
        <v>82</v>
      </c>
    </row>
    <row r="122" s="2" customFormat="1" ht="21.75" customHeight="1">
      <c r="A122" s="35"/>
      <c r="B122" s="36"/>
      <c r="C122" s="214" t="s">
        <v>82</v>
      </c>
      <c r="D122" s="214" t="s">
        <v>141</v>
      </c>
      <c r="E122" s="215" t="s">
        <v>1243</v>
      </c>
      <c r="F122" s="216" t="s">
        <v>1244</v>
      </c>
      <c r="G122" s="217" t="s">
        <v>213</v>
      </c>
      <c r="H122" s="218">
        <v>1</v>
      </c>
      <c r="I122" s="219"/>
      <c r="J122" s="220">
        <f>ROUND(I122*H122,2)</f>
        <v>0</v>
      </c>
      <c r="K122" s="221"/>
      <c r="L122" s="41"/>
      <c r="M122" s="222" t="s">
        <v>1</v>
      </c>
      <c r="N122" s="223" t="s">
        <v>37</v>
      </c>
      <c r="O122" s="88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6" t="s">
        <v>287</v>
      </c>
      <c r="AT122" s="226" t="s">
        <v>141</v>
      </c>
      <c r="AU122" s="226" t="s">
        <v>82</v>
      </c>
      <c r="AY122" s="14" t="s">
        <v>140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14" t="s">
        <v>80</v>
      </c>
      <c r="BK122" s="227">
        <f>ROUND(I122*H122,2)</f>
        <v>0</v>
      </c>
      <c r="BL122" s="14" t="s">
        <v>287</v>
      </c>
      <c r="BM122" s="226" t="s">
        <v>139</v>
      </c>
    </row>
    <row r="123" s="2" customFormat="1" ht="16.5" customHeight="1">
      <c r="A123" s="35"/>
      <c r="B123" s="36"/>
      <c r="C123" s="214" t="s">
        <v>154</v>
      </c>
      <c r="D123" s="214" t="s">
        <v>141</v>
      </c>
      <c r="E123" s="215" t="s">
        <v>1245</v>
      </c>
      <c r="F123" s="216" t="s">
        <v>1246</v>
      </c>
      <c r="G123" s="217" t="s">
        <v>213</v>
      </c>
      <c r="H123" s="218">
        <v>1</v>
      </c>
      <c r="I123" s="219"/>
      <c r="J123" s="220">
        <f>ROUND(I123*H123,2)</f>
        <v>0</v>
      </c>
      <c r="K123" s="221"/>
      <c r="L123" s="41"/>
      <c r="M123" s="222" t="s">
        <v>1</v>
      </c>
      <c r="N123" s="223" t="s">
        <v>37</v>
      </c>
      <c r="O123" s="88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6" t="s">
        <v>287</v>
      </c>
      <c r="AT123" s="226" t="s">
        <v>141</v>
      </c>
      <c r="AU123" s="226" t="s">
        <v>82</v>
      </c>
      <c r="AY123" s="14" t="s">
        <v>140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14" t="s">
        <v>80</v>
      </c>
      <c r="BK123" s="227">
        <f>ROUND(I123*H123,2)</f>
        <v>0</v>
      </c>
      <c r="BL123" s="14" t="s">
        <v>287</v>
      </c>
      <c r="BM123" s="226" t="s">
        <v>156</v>
      </c>
    </row>
    <row r="124" s="2" customFormat="1" ht="16.5" customHeight="1">
      <c r="A124" s="35"/>
      <c r="B124" s="36"/>
      <c r="C124" s="214" t="s">
        <v>139</v>
      </c>
      <c r="D124" s="214" t="s">
        <v>141</v>
      </c>
      <c r="E124" s="215" t="s">
        <v>1247</v>
      </c>
      <c r="F124" s="216" t="s">
        <v>1248</v>
      </c>
      <c r="G124" s="217" t="s">
        <v>213</v>
      </c>
      <c r="H124" s="218">
        <v>1</v>
      </c>
      <c r="I124" s="219"/>
      <c r="J124" s="220">
        <f>ROUND(I124*H124,2)</f>
        <v>0</v>
      </c>
      <c r="K124" s="221"/>
      <c r="L124" s="41"/>
      <c r="M124" s="222" t="s">
        <v>1</v>
      </c>
      <c r="N124" s="223" t="s">
        <v>37</v>
      </c>
      <c r="O124" s="88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6" t="s">
        <v>287</v>
      </c>
      <c r="AT124" s="226" t="s">
        <v>141</v>
      </c>
      <c r="AU124" s="226" t="s">
        <v>82</v>
      </c>
      <c r="AY124" s="14" t="s">
        <v>140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14" t="s">
        <v>80</v>
      </c>
      <c r="BK124" s="227">
        <f>ROUND(I124*H124,2)</f>
        <v>0</v>
      </c>
      <c r="BL124" s="14" t="s">
        <v>287</v>
      </c>
      <c r="BM124" s="226" t="s">
        <v>191</v>
      </c>
    </row>
    <row r="125" s="2" customFormat="1" ht="16.5" customHeight="1">
      <c r="A125" s="35"/>
      <c r="B125" s="36"/>
      <c r="C125" s="214" t="s">
        <v>151</v>
      </c>
      <c r="D125" s="214" t="s">
        <v>141</v>
      </c>
      <c r="E125" s="215" t="s">
        <v>1249</v>
      </c>
      <c r="F125" s="216" t="s">
        <v>1250</v>
      </c>
      <c r="G125" s="217" t="s">
        <v>213</v>
      </c>
      <c r="H125" s="218">
        <v>1</v>
      </c>
      <c r="I125" s="219"/>
      <c r="J125" s="220">
        <f>ROUND(I125*H125,2)</f>
        <v>0</v>
      </c>
      <c r="K125" s="221"/>
      <c r="L125" s="41"/>
      <c r="M125" s="222" t="s">
        <v>1</v>
      </c>
      <c r="N125" s="223" t="s">
        <v>37</v>
      </c>
      <c r="O125" s="88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6" t="s">
        <v>287</v>
      </c>
      <c r="AT125" s="226" t="s">
        <v>141</v>
      </c>
      <c r="AU125" s="226" t="s">
        <v>82</v>
      </c>
      <c r="AY125" s="14" t="s">
        <v>140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14" t="s">
        <v>80</v>
      </c>
      <c r="BK125" s="227">
        <f>ROUND(I125*H125,2)</f>
        <v>0</v>
      </c>
      <c r="BL125" s="14" t="s">
        <v>287</v>
      </c>
      <c r="BM125" s="226" t="s">
        <v>83</v>
      </c>
    </row>
    <row r="126" s="2" customFormat="1" ht="21.75" customHeight="1">
      <c r="A126" s="35"/>
      <c r="B126" s="36"/>
      <c r="C126" s="214" t="s">
        <v>156</v>
      </c>
      <c r="D126" s="214" t="s">
        <v>141</v>
      </c>
      <c r="E126" s="215" t="s">
        <v>1251</v>
      </c>
      <c r="F126" s="216" t="s">
        <v>1252</v>
      </c>
      <c r="G126" s="217" t="s">
        <v>213</v>
      </c>
      <c r="H126" s="218">
        <v>1</v>
      </c>
      <c r="I126" s="219"/>
      <c r="J126" s="220">
        <f>ROUND(I126*H126,2)</f>
        <v>0</v>
      </c>
      <c r="K126" s="221"/>
      <c r="L126" s="41"/>
      <c r="M126" s="222" t="s">
        <v>1</v>
      </c>
      <c r="N126" s="223" t="s">
        <v>37</v>
      </c>
      <c r="O126" s="88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6" t="s">
        <v>287</v>
      </c>
      <c r="AT126" s="226" t="s">
        <v>141</v>
      </c>
      <c r="AU126" s="226" t="s">
        <v>82</v>
      </c>
      <c r="AY126" s="14" t="s">
        <v>140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14" t="s">
        <v>80</v>
      </c>
      <c r="BK126" s="227">
        <f>ROUND(I126*H126,2)</f>
        <v>0</v>
      </c>
      <c r="BL126" s="14" t="s">
        <v>287</v>
      </c>
      <c r="BM126" s="226" t="s">
        <v>8</v>
      </c>
    </row>
    <row r="127" s="2" customFormat="1" ht="16.5" customHeight="1">
      <c r="A127" s="35"/>
      <c r="B127" s="36"/>
      <c r="C127" s="214" t="s">
        <v>197</v>
      </c>
      <c r="D127" s="214" t="s">
        <v>141</v>
      </c>
      <c r="E127" s="215" t="s">
        <v>1253</v>
      </c>
      <c r="F127" s="216" t="s">
        <v>1254</v>
      </c>
      <c r="G127" s="217" t="s">
        <v>213</v>
      </c>
      <c r="H127" s="218">
        <v>1</v>
      </c>
      <c r="I127" s="219"/>
      <c r="J127" s="220">
        <f>ROUND(I127*H127,2)</f>
        <v>0</v>
      </c>
      <c r="K127" s="221"/>
      <c r="L127" s="41"/>
      <c r="M127" s="222" t="s">
        <v>1</v>
      </c>
      <c r="N127" s="223" t="s">
        <v>37</v>
      </c>
      <c r="O127" s="88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6" t="s">
        <v>287</v>
      </c>
      <c r="AT127" s="226" t="s">
        <v>141</v>
      </c>
      <c r="AU127" s="226" t="s">
        <v>82</v>
      </c>
      <c r="AY127" s="14" t="s">
        <v>140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14" t="s">
        <v>80</v>
      </c>
      <c r="BK127" s="227">
        <f>ROUND(I127*H127,2)</f>
        <v>0</v>
      </c>
      <c r="BL127" s="14" t="s">
        <v>287</v>
      </c>
      <c r="BM127" s="226" t="s">
        <v>200</v>
      </c>
    </row>
    <row r="128" s="2" customFormat="1" ht="16.5" customHeight="1">
      <c r="A128" s="35"/>
      <c r="B128" s="36"/>
      <c r="C128" s="214" t="s">
        <v>191</v>
      </c>
      <c r="D128" s="214" t="s">
        <v>141</v>
      </c>
      <c r="E128" s="215" t="s">
        <v>1255</v>
      </c>
      <c r="F128" s="216" t="s">
        <v>1248</v>
      </c>
      <c r="G128" s="217" t="s">
        <v>213</v>
      </c>
      <c r="H128" s="218">
        <v>1</v>
      </c>
      <c r="I128" s="219"/>
      <c r="J128" s="220">
        <f>ROUND(I128*H128,2)</f>
        <v>0</v>
      </c>
      <c r="K128" s="221"/>
      <c r="L128" s="41"/>
      <c r="M128" s="230" t="s">
        <v>1</v>
      </c>
      <c r="N128" s="231" t="s">
        <v>37</v>
      </c>
      <c r="O128" s="232"/>
      <c r="P128" s="233">
        <f>O128*H128</f>
        <v>0</v>
      </c>
      <c r="Q128" s="233">
        <v>0</v>
      </c>
      <c r="R128" s="233">
        <f>Q128*H128</f>
        <v>0</v>
      </c>
      <c r="S128" s="233">
        <v>0</v>
      </c>
      <c r="T128" s="234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6" t="s">
        <v>287</v>
      </c>
      <c r="AT128" s="226" t="s">
        <v>141</v>
      </c>
      <c r="AU128" s="226" t="s">
        <v>82</v>
      </c>
      <c r="AY128" s="14" t="s">
        <v>140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4" t="s">
        <v>80</v>
      </c>
      <c r="BK128" s="227">
        <f>ROUND(I128*H128,2)</f>
        <v>0</v>
      </c>
      <c r="BL128" s="14" t="s">
        <v>287</v>
      </c>
      <c r="BM128" s="226" t="s">
        <v>204</v>
      </c>
    </row>
    <row r="129" s="2" customFormat="1" ht="6.96" customHeight="1">
      <c r="A129" s="35"/>
      <c r="B129" s="63"/>
      <c r="C129" s="64"/>
      <c r="D129" s="64"/>
      <c r="E129" s="64"/>
      <c r="F129" s="64"/>
      <c r="G129" s="64"/>
      <c r="H129" s="64"/>
      <c r="I129" s="64"/>
      <c r="J129" s="64"/>
      <c r="K129" s="64"/>
      <c r="L129" s="41"/>
      <c r="M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</sheetData>
  <sheetProtection sheet="1" autoFilter="0" formatColumns="0" formatRows="0" objects="1" scenarios="1" spinCount="100000" saltValue="aGTOW7+CqzsJDvSGX4QR47xVDmH8W2TLK+8wVNcNL+IIwjD7Fb9VeX2sCVDHl4Dd1AYG77O0t45OlE8s31VpOA==" hashValue="TERyFJecgRgQtnF2DyJ0KB5Tg8ysAOZSy/K81rRdcYvGif1U2lmBRW9qNzKlYYJJ1GI7lAE1mhDR1jn9gbx5Qw==" algorithmName="SHA-512" password="CC35"/>
  <autoFilter ref="C117:K128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100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82</v>
      </c>
    </row>
    <row r="4" s="1" customFormat="1" ht="24.96" customHeight="1">
      <c r="B4" s="17"/>
      <c r="D4" s="135" t="s">
        <v>113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1.ZŠ kuchyň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114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1256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30. 4. 2025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30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31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32</v>
      </c>
      <c r="E30" s="35"/>
      <c r="F30" s="35"/>
      <c r="G30" s="35"/>
      <c r="H30" s="35"/>
      <c r="I30" s="35"/>
      <c r="J30" s="148">
        <f>ROUND(J118,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34</v>
      </c>
      <c r="G32" s="35"/>
      <c r="H32" s="35"/>
      <c r="I32" s="149" t="s">
        <v>33</v>
      </c>
      <c r="J32" s="149" t="s">
        <v>35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36</v>
      </c>
      <c r="E33" s="137" t="s">
        <v>37</v>
      </c>
      <c r="F33" s="151">
        <f>ROUND((SUM(BE118:BE280)),  2)</f>
        <v>0</v>
      </c>
      <c r="G33" s="35"/>
      <c r="H33" s="35"/>
      <c r="I33" s="152">
        <v>0.20999999999999999</v>
      </c>
      <c r="J33" s="151">
        <f>ROUND(((SUM(BE118:BE280))*I33),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38</v>
      </c>
      <c r="F34" s="151">
        <f>ROUND((SUM(BF118:BF280)),  2)</f>
        <v>0</v>
      </c>
      <c r="G34" s="35"/>
      <c r="H34" s="35"/>
      <c r="I34" s="152">
        <v>0.12</v>
      </c>
      <c r="J34" s="151">
        <f>ROUND(((SUM(BF118:BF280))*I34),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39</v>
      </c>
      <c r="F35" s="151">
        <f>ROUND((SUM(BG118:BG280)),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40</v>
      </c>
      <c r="F36" s="151">
        <f>ROUND((SUM(BH118:BH280)),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41</v>
      </c>
      <c r="F37" s="151">
        <f>ROUND((SUM(BI118:BI280)),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42</v>
      </c>
      <c r="E39" s="155"/>
      <c r="F39" s="155"/>
      <c r="G39" s="156" t="s">
        <v>43</v>
      </c>
      <c r="H39" s="157" t="s">
        <v>44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45</v>
      </c>
      <c r="E50" s="161"/>
      <c r="F50" s="161"/>
      <c r="G50" s="160" t="s">
        <v>46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47</v>
      </c>
      <c r="E61" s="163"/>
      <c r="F61" s="164" t="s">
        <v>48</v>
      </c>
      <c r="G61" s="162" t="s">
        <v>47</v>
      </c>
      <c r="H61" s="163"/>
      <c r="I61" s="163"/>
      <c r="J61" s="165" t="s">
        <v>48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49</v>
      </c>
      <c r="E65" s="166"/>
      <c r="F65" s="166"/>
      <c r="G65" s="160" t="s">
        <v>50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47</v>
      </c>
      <c r="E76" s="163"/>
      <c r="F76" s="164" t="s">
        <v>48</v>
      </c>
      <c r="G76" s="162" t="s">
        <v>47</v>
      </c>
      <c r="H76" s="163"/>
      <c r="I76" s="163"/>
      <c r="J76" s="165" t="s">
        <v>48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1.ZŠ kuchyň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114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50 - Gastro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30. 4. 2025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117</v>
      </c>
      <c r="D94" s="173"/>
      <c r="E94" s="173"/>
      <c r="F94" s="173"/>
      <c r="G94" s="173"/>
      <c r="H94" s="173"/>
      <c r="I94" s="173"/>
      <c r="J94" s="174" t="s">
        <v>118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119</v>
      </c>
      <c r="D96" s="37"/>
      <c r="E96" s="37"/>
      <c r="F96" s="37"/>
      <c r="G96" s="37"/>
      <c r="H96" s="37"/>
      <c r="I96" s="37"/>
      <c r="J96" s="107">
        <f>J118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120</v>
      </c>
    </row>
    <row r="97" s="9" customFormat="1" ht="24.96" customHeight="1">
      <c r="A97" s="9"/>
      <c r="B97" s="176"/>
      <c r="C97" s="177"/>
      <c r="D97" s="178" t="s">
        <v>168</v>
      </c>
      <c r="E97" s="179"/>
      <c r="F97" s="179"/>
      <c r="G97" s="179"/>
      <c r="H97" s="179"/>
      <c r="I97" s="179"/>
      <c r="J97" s="180">
        <f>J119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1257</v>
      </c>
      <c r="E98" s="185"/>
      <c r="F98" s="185"/>
      <c r="G98" s="185"/>
      <c r="H98" s="185"/>
      <c r="I98" s="185"/>
      <c r="J98" s="186">
        <f>J120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="2" customFormat="1" ht="6.96" customHeight="1">
      <c r="A104" s="35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124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171" t="str">
        <f>E7</f>
        <v>1.ZŠ kuchyň</v>
      </c>
      <c r="F108" s="29"/>
      <c r="G108" s="29"/>
      <c r="H108" s="29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114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3" t="str">
        <f>E9</f>
        <v>50 - Gastro</v>
      </c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20</v>
      </c>
      <c r="D112" s="37"/>
      <c r="E112" s="37"/>
      <c r="F112" s="24" t="str">
        <f>F12</f>
        <v xml:space="preserve"> </v>
      </c>
      <c r="G112" s="37"/>
      <c r="H112" s="37"/>
      <c r="I112" s="29" t="s">
        <v>22</v>
      </c>
      <c r="J112" s="76" t="str">
        <f>IF(J12="","",J12)</f>
        <v>30. 4. 2025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24</v>
      </c>
      <c r="D114" s="37"/>
      <c r="E114" s="37"/>
      <c r="F114" s="24" t="str">
        <f>E15</f>
        <v xml:space="preserve"> </v>
      </c>
      <c r="G114" s="37"/>
      <c r="H114" s="37"/>
      <c r="I114" s="29" t="s">
        <v>29</v>
      </c>
      <c r="J114" s="33" t="str">
        <f>E21</f>
        <v xml:space="preserve"> 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27</v>
      </c>
      <c r="D115" s="37"/>
      <c r="E115" s="37"/>
      <c r="F115" s="24" t="str">
        <f>IF(E18="","",E18)</f>
        <v>Vyplň údaj</v>
      </c>
      <c r="G115" s="37"/>
      <c r="H115" s="37"/>
      <c r="I115" s="29" t="s">
        <v>30</v>
      </c>
      <c r="J115" s="33" t="str">
        <f>E24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88"/>
      <c r="B117" s="189"/>
      <c r="C117" s="190" t="s">
        <v>125</v>
      </c>
      <c r="D117" s="191" t="s">
        <v>57</v>
      </c>
      <c r="E117" s="191" t="s">
        <v>53</v>
      </c>
      <c r="F117" s="191" t="s">
        <v>54</v>
      </c>
      <c r="G117" s="191" t="s">
        <v>126</v>
      </c>
      <c r="H117" s="191" t="s">
        <v>127</v>
      </c>
      <c r="I117" s="191" t="s">
        <v>128</v>
      </c>
      <c r="J117" s="192" t="s">
        <v>118</v>
      </c>
      <c r="K117" s="193" t="s">
        <v>129</v>
      </c>
      <c r="L117" s="194"/>
      <c r="M117" s="97" t="s">
        <v>1</v>
      </c>
      <c r="N117" s="98" t="s">
        <v>36</v>
      </c>
      <c r="O117" s="98" t="s">
        <v>130</v>
      </c>
      <c r="P117" s="98" t="s">
        <v>131</v>
      </c>
      <c r="Q117" s="98" t="s">
        <v>132</v>
      </c>
      <c r="R117" s="98" t="s">
        <v>133</v>
      </c>
      <c r="S117" s="98" t="s">
        <v>134</v>
      </c>
      <c r="T117" s="99" t="s">
        <v>135</v>
      </c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</row>
    <row r="118" s="2" customFormat="1" ht="22.8" customHeight="1">
      <c r="A118" s="35"/>
      <c r="B118" s="36"/>
      <c r="C118" s="104" t="s">
        <v>136</v>
      </c>
      <c r="D118" s="37"/>
      <c r="E118" s="37"/>
      <c r="F118" s="37"/>
      <c r="G118" s="37"/>
      <c r="H118" s="37"/>
      <c r="I118" s="37"/>
      <c r="J118" s="195">
        <f>BK118</f>
        <v>0</v>
      </c>
      <c r="K118" s="37"/>
      <c r="L118" s="41"/>
      <c r="M118" s="100"/>
      <c r="N118" s="196"/>
      <c r="O118" s="101"/>
      <c r="P118" s="197">
        <f>P119</f>
        <v>0</v>
      </c>
      <c r="Q118" s="101"/>
      <c r="R118" s="197">
        <f>R119</f>
        <v>0</v>
      </c>
      <c r="S118" s="101"/>
      <c r="T118" s="198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71</v>
      </c>
      <c r="AU118" s="14" t="s">
        <v>120</v>
      </c>
      <c r="BK118" s="199">
        <f>BK119</f>
        <v>0</v>
      </c>
    </row>
    <row r="119" s="12" customFormat="1" ht="25.92" customHeight="1">
      <c r="A119" s="12"/>
      <c r="B119" s="200"/>
      <c r="C119" s="201"/>
      <c r="D119" s="202" t="s">
        <v>71</v>
      </c>
      <c r="E119" s="203" t="s">
        <v>467</v>
      </c>
      <c r="F119" s="203" t="s">
        <v>468</v>
      </c>
      <c r="G119" s="201"/>
      <c r="H119" s="201"/>
      <c r="I119" s="204"/>
      <c r="J119" s="205">
        <f>BK119</f>
        <v>0</v>
      </c>
      <c r="K119" s="201"/>
      <c r="L119" s="206"/>
      <c r="M119" s="207"/>
      <c r="N119" s="208"/>
      <c r="O119" s="208"/>
      <c r="P119" s="209">
        <f>P120</f>
        <v>0</v>
      </c>
      <c r="Q119" s="208"/>
      <c r="R119" s="209">
        <f>R120</f>
        <v>0</v>
      </c>
      <c r="S119" s="208"/>
      <c r="T119" s="210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1" t="s">
        <v>82</v>
      </c>
      <c r="AT119" s="212" t="s">
        <v>71</v>
      </c>
      <c r="AU119" s="212" t="s">
        <v>72</v>
      </c>
      <c r="AY119" s="211" t="s">
        <v>140</v>
      </c>
      <c r="BK119" s="213">
        <f>BK120</f>
        <v>0</v>
      </c>
    </row>
    <row r="120" s="12" customFormat="1" ht="22.8" customHeight="1">
      <c r="A120" s="12"/>
      <c r="B120" s="200"/>
      <c r="C120" s="201"/>
      <c r="D120" s="202" t="s">
        <v>71</v>
      </c>
      <c r="E120" s="228" t="s">
        <v>1258</v>
      </c>
      <c r="F120" s="228" t="s">
        <v>1259</v>
      </c>
      <c r="G120" s="201"/>
      <c r="H120" s="201"/>
      <c r="I120" s="204"/>
      <c r="J120" s="229">
        <f>BK120</f>
        <v>0</v>
      </c>
      <c r="K120" s="201"/>
      <c r="L120" s="206"/>
      <c r="M120" s="207"/>
      <c r="N120" s="208"/>
      <c r="O120" s="208"/>
      <c r="P120" s="209">
        <f>SUM(P121:P280)</f>
        <v>0</v>
      </c>
      <c r="Q120" s="208"/>
      <c r="R120" s="209">
        <f>SUM(R121:R280)</f>
        <v>0</v>
      </c>
      <c r="S120" s="208"/>
      <c r="T120" s="210">
        <f>SUM(T121:T280)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82</v>
      </c>
      <c r="AT120" s="212" t="s">
        <v>71</v>
      </c>
      <c r="AU120" s="212" t="s">
        <v>80</v>
      </c>
      <c r="AY120" s="211" t="s">
        <v>140</v>
      </c>
      <c r="BK120" s="213">
        <f>SUM(BK121:BK280)</f>
        <v>0</v>
      </c>
    </row>
    <row r="121" s="2" customFormat="1" ht="24.15" customHeight="1">
      <c r="A121" s="35"/>
      <c r="B121" s="36"/>
      <c r="C121" s="235" t="s">
        <v>80</v>
      </c>
      <c r="D121" s="235" t="s">
        <v>201</v>
      </c>
      <c r="E121" s="236" t="s">
        <v>1260</v>
      </c>
      <c r="F121" s="237" t="s">
        <v>1261</v>
      </c>
      <c r="G121" s="238" t="s">
        <v>213</v>
      </c>
      <c r="H121" s="239">
        <v>1</v>
      </c>
      <c r="I121" s="240"/>
      <c r="J121" s="241">
        <f>ROUND(I121*H121,2)</f>
        <v>0</v>
      </c>
      <c r="K121" s="242"/>
      <c r="L121" s="243"/>
      <c r="M121" s="244" t="s">
        <v>1</v>
      </c>
      <c r="N121" s="245" t="s">
        <v>37</v>
      </c>
      <c r="O121" s="88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6" t="s">
        <v>233</v>
      </c>
      <c r="AT121" s="226" t="s">
        <v>201</v>
      </c>
      <c r="AU121" s="226" t="s">
        <v>82</v>
      </c>
      <c r="AY121" s="14" t="s">
        <v>140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14" t="s">
        <v>80</v>
      </c>
      <c r="BK121" s="227">
        <f>ROUND(I121*H121,2)</f>
        <v>0</v>
      </c>
      <c r="BL121" s="14" t="s">
        <v>204</v>
      </c>
      <c r="BM121" s="226" t="s">
        <v>82</v>
      </c>
    </row>
    <row r="122" s="2" customFormat="1" ht="16.5" customHeight="1">
      <c r="A122" s="35"/>
      <c r="B122" s="36"/>
      <c r="C122" s="235" t="s">
        <v>82</v>
      </c>
      <c r="D122" s="235" t="s">
        <v>201</v>
      </c>
      <c r="E122" s="236" t="s">
        <v>1262</v>
      </c>
      <c r="F122" s="237" t="s">
        <v>1263</v>
      </c>
      <c r="G122" s="238" t="s">
        <v>213</v>
      </c>
      <c r="H122" s="239">
        <v>1</v>
      </c>
      <c r="I122" s="240"/>
      <c r="J122" s="241">
        <f>ROUND(I122*H122,2)</f>
        <v>0</v>
      </c>
      <c r="K122" s="242"/>
      <c r="L122" s="243"/>
      <c r="M122" s="244" t="s">
        <v>1</v>
      </c>
      <c r="N122" s="245" t="s">
        <v>37</v>
      </c>
      <c r="O122" s="88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6" t="s">
        <v>233</v>
      </c>
      <c r="AT122" s="226" t="s">
        <v>201</v>
      </c>
      <c r="AU122" s="226" t="s">
        <v>82</v>
      </c>
      <c r="AY122" s="14" t="s">
        <v>140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14" t="s">
        <v>80</v>
      </c>
      <c r="BK122" s="227">
        <f>ROUND(I122*H122,2)</f>
        <v>0</v>
      </c>
      <c r="BL122" s="14" t="s">
        <v>204</v>
      </c>
      <c r="BM122" s="226" t="s">
        <v>139</v>
      </c>
    </row>
    <row r="123" s="2" customFormat="1" ht="24.15" customHeight="1">
      <c r="A123" s="35"/>
      <c r="B123" s="36"/>
      <c r="C123" s="235" t="s">
        <v>154</v>
      </c>
      <c r="D123" s="235" t="s">
        <v>201</v>
      </c>
      <c r="E123" s="236" t="s">
        <v>1264</v>
      </c>
      <c r="F123" s="237" t="s">
        <v>1265</v>
      </c>
      <c r="G123" s="238" t="s">
        <v>213</v>
      </c>
      <c r="H123" s="239">
        <v>2</v>
      </c>
      <c r="I123" s="240"/>
      <c r="J123" s="241">
        <f>ROUND(I123*H123,2)</f>
        <v>0</v>
      </c>
      <c r="K123" s="242"/>
      <c r="L123" s="243"/>
      <c r="M123" s="244" t="s">
        <v>1</v>
      </c>
      <c r="N123" s="245" t="s">
        <v>37</v>
      </c>
      <c r="O123" s="88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6" t="s">
        <v>233</v>
      </c>
      <c r="AT123" s="226" t="s">
        <v>201</v>
      </c>
      <c r="AU123" s="226" t="s">
        <v>82</v>
      </c>
      <c r="AY123" s="14" t="s">
        <v>140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14" t="s">
        <v>80</v>
      </c>
      <c r="BK123" s="227">
        <f>ROUND(I123*H123,2)</f>
        <v>0</v>
      </c>
      <c r="BL123" s="14" t="s">
        <v>204</v>
      </c>
      <c r="BM123" s="226" t="s">
        <v>156</v>
      </c>
    </row>
    <row r="124" s="2" customFormat="1" ht="16.5" customHeight="1">
      <c r="A124" s="35"/>
      <c r="B124" s="36"/>
      <c r="C124" s="235" t="s">
        <v>139</v>
      </c>
      <c r="D124" s="235" t="s">
        <v>201</v>
      </c>
      <c r="E124" s="236" t="s">
        <v>1262</v>
      </c>
      <c r="F124" s="237" t="s">
        <v>1263</v>
      </c>
      <c r="G124" s="238" t="s">
        <v>213</v>
      </c>
      <c r="H124" s="239">
        <v>2</v>
      </c>
      <c r="I124" s="240"/>
      <c r="J124" s="241">
        <f>ROUND(I124*H124,2)</f>
        <v>0</v>
      </c>
      <c r="K124" s="242"/>
      <c r="L124" s="243"/>
      <c r="M124" s="244" t="s">
        <v>1</v>
      </c>
      <c r="N124" s="245" t="s">
        <v>37</v>
      </c>
      <c r="O124" s="88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6" t="s">
        <v>233</v>
      </c>
      <c r="AT124" s="226" t="s">
        <v>201</v>
      </c>
      <c r="AU124" s="226" t="s">
        <v>82</v>
      </c>
      <c r="AY124" s="14" t="s">
        <v>140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14" t="s">
        <v>80</v>
      </c>
      <c r="BK124" s="227">
        <f>ROUND(I124*H124,2)</f>
        <v>0</v>
      </c>
      <c r="BL124" s="14" t="s">
        <v>204</v>
      </c>
      <c r="BM124" s="226" t="s">
        <v>191</v>
      </c>
    </row>
    <row r="125" s="2" customFormat="1" ht="24.15" customHeight="1">
      <c r="A125" s="35"/>
      <c r="B125" s="36"/>
      <c r="C125" s="235" t="s">
        <v>151</v>
      </c>
      <c r="D125" s="235" t="s">
        <v>201</v>
      </c>
      <c r="E125" s="236" t="s">
        <v>1266</v>
      </c>
      <c r="F125" s="237" t="s">
        <v>1267</v>
      </c>
      <c r="G125" s="238" t="s">
        <v>213</v>
      </c>
      <c r="H125" s="239">
        <v>1</v>
      </c>
      <c r="I125" s="240"/>
      <c r="J125" s="241">
        <f>ROUND(I125*H125,2)</f>
        <v>0</v>
      </c>
      <c r="K125" s="242"/>
      <c r="L125" s="243"/>
      <c r="M125" s="244" t="s">
        <v>1</v>
      </c>
      <c r="N125" s="245" t="s">
        <v>37</v>
      </c>
      <c r="O125" s="88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6" t="s">
        <v>233</v>
      </c>
      <c r="AT125" s="226" t="s">
        <v>201</v>
      </c>
      <c r="AU125" s="226" t="s">
        <v>82</v>
      </c>
      <c r="AY125" s="14" t="s">
        <v>140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14" t="s">
        <v>80</v>
      </c>
      <c r="BK125" s="227">
        <f>ROUND(I125*H125,2)</f>
        <v>0</v>
      </c>
      <c r="BL125" s="14" t="s">
        <v>204</v>
      </c>
      <c r="BM125" s="226" t="s">
        <v>83</v>
      </c>
    </row>
    <row r="126" s="2" customFormat="1" ht="24.15" customHeight="1">
      <c r="A126" s="35"/>
      <c r="B126" s="36"/>
      <c r="C126" s="235" t="s">
        <v>156</v>
      </c>
      <c r="D126" s="235" t="s">
        <v>201</v>
      </c>
      <c r="E126" s="236" t="s">
        <v>1268</v>
      </c>
      <c r="F126" s="237" t="s">
        <v>1269</v>
      </c>
      <c r="G126" s="238" t="s">
        <v>213</v>
      </c>
      <c r="H126" s="239">
        <v>1</v>
      </c>
      <c r="I126" s="240"/>
      <c r="J126" s="241">
        <f>ROUND(I126*H126,2)</f>
        <v>0</v>
      </c>
      <c r="K126" s="242"/>
      <c r="L126" s="243"/>
      <c r="M126" s="244" t="s">
        <v>1</v>
      </c>
      <c r="N126" s="245" t="s">
        <v>37</v>
      </c>
      <c r="O126" s="88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6" t="s">
        <v>233</v>
      </c>
      <c r="AT126" s="226" t="s">
        <v>201</v>
      </c>
      <c r="AU126" s="226" t="s">
        <v>82</v>
      </c>
      <c r="AY126" s="14" t="s">
        <v>140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14" t="s">
        <v>80</v>
      </c>
      <c r="BK126" s="227">
        <f>ROUND(I126*H126,2)</f>
        <v>0</v>
      </c>
      <c r="BL126" s="14" t="s">
        <v>204</v>
      </c>
      <c r="BM126" s="226" t="s">
        <v>8</v>
      </c>
    </row>
    <row r="127" s="2" customFormat="1" ht="24.15" customHeight="1">
      <c r="A127" s="35"/>
      <c r="B127" s="36"/>
      <c r="C127" s="235" t="s">
        <v>197</v>
      </c>
      <c r="D127" s="235" t="s">
        <v>201</v>
      </c>
      <c r="E127" s="236" t="s">
        <v>1270</v>
      </c>
      <c r="F127" s="237" t="s">
        <v>1271</v>
      </c>
      <c r="G127" s="238" t="s">
        <v>213</v>
      </c>
      <c r="H127" s="239">
        <v>1</v>
      </c>
      <c r="I127" s="240"/>
      <c r="J127" s="241">
        <f>ROUND(I127*H127,2)</f>
        <v>0</v>
      </c>
      <c r="K127" s="242"/>
      <c r="L127" s="243"/>
      <c r="M127" s="244" t="s">
        <v>1</v>
      </c>
      <c r="N127" s="245" t="s">
        <v>37</v>
      </c>
      <c r="O127" s="88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6" t="s">
        <v>233</v>
      </c>
      <c r="AT127" s="226" t="s">
        <v>201</v>
      </c>
      <c r="AU127" s="226" t="s">
        <v>82</v>
      </c>
      <c r="AY127" s="14" t="s">
        <v>140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14" t="s">
        <v>80</v>
      </c>
      <c r="BK127" s="227">
        <f>ROUND(I127*H127,2)</f>
        <v>0</v>
      </c>
      <c r="BL127" s="14" t="s">
        <v>204</v>
      </c>
      <c r="BM127" s="226" t="s">
        <v>200</v>
      </c>
    </row>
    <row r="128" s="2" customFormat="1" ht="16.5" customHeight="1">
      <c r="A128" s="35"/>
      <c r="B128" s="36"/>
      <c r="C128" s="235" t="s">
        <v>191</v>
      </c>
      <c r="D128" s="235" t="s">
        <v>201</v>
      </c>
      <c r="E128" s="236" t="s">
        <v>1272</v>
      </c>
      <c r="F128" s="237" t="s">
        <v>1273</v>
      </c>
      <c r="G128" s="238" t="s">
        <v>213</v>
      </c>
      <c r="H128" s="239">
        <v>1</v>
      </c>
      <c r="I128" s="240"/>
      <c r="J128" s="241">
        <f>ROUND(I128*H128,2)</f>
        <v>0</v>
      </c>
      <c r="K128" s="242"/>
      <c r="L128" s="243"/>
      <c r="M128" s="244" t="s">
        <v>1</v>
      </c>
      <c r="N128" s="245" t="s">
        <v>37</v>
      </c>
      <c r="O128" s="88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6" t="s">
        <v>233</v>
      </c>
      <c r="AT128" s="226" t="s">
        <v>201</v>
      </c>
      <c r="AU128" s="226" t="s">
        <v>82</v>
      </c>
      <c r="AY128" s="14" t="s">
        <v>140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4" t="s">
        <v>80</v>
      </c>
      <c r="BK128" s="227">
        <f>ROUND(I128*H128,2)</f>
        <v>0</v>
      </c>
      <c r="BL128" s="14" t="s">
        <v>204</v>
      </c>
      <c r="BM128" s="226" t="s">
        <v>204</v>
      </c>
    </row>
    <row r="129" s="2" customFormat="1" ht="24.15" customHeight="1">
      <c r="A129" s="35"/>
      <c r="B129" s="36"/>
      <c r="C129" s="235" t="s">
        <v>205</v>
      </c>
      <c r="D129" s="235" t="s">
        <v>201</v>
      </c>
      <c r="E129" s="236" t="s">
        <v>1274</v>
      </c>
      <c r="F129" s="237" t="s">
        <v>1275</v>
      </c>
      <c r="G129" s="238" t="s">
        <v>213</v>
      </c>
      <c r="H129" s="239">
        <v>1</v>
      </c>
      <c r="I129" s="240"/>
      <c r="J129" s="241">
        <f>ROUND(I129*H129,2)</f>
        <v>0</v>
      </c>
      <c r="K129" s="242"/>
      <c r="L129" s="243"/>
      <c r="M129" s="244" t="s">
        <v>1</v>
      </c>
      <c r="N129" s="245" t="s">
        <v>37</v>
      </c>
      <c r="O129" s="88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6" t="s">
        <v>233</v>
      </c>
      <c r="AT129" s="226" t="s">
        <v>201</v>
      </c>
      <c r="AU129" s="226" t="s">
        <v>82</v>
      </c>
      <c r="AY129" s="14" t="s">
        <v>140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4" t="s">
        <v>80</v>
      </c>
      <c r="BK129" s="227">
        <f>ROUND(I129*H129,2)</f>
        <v>0</v>
      </c>
      <c r="BL129" s="14" t="s">
        <v>204</v>
      </c>
      <c r="BM129" s="226" t="s">
        <v>209</v>
      </c>
    </row>
    <row r="130" s="2" customFormat="1" ht="24.15" customHeight="1">
      <c r="A130" s="35"/>
      <c r="B130" s="36"/>
      <c r="C130" s="235" t="s">
        <v>83</v>
      </c>
      <c r="D130" s="235" t="s">
        <v>201</v>
      </c>
      <c r="E130" s="236" t="s">
        <v>1276</v>
      </c>
      <c r="F130" s="237" t="s">
        <v>1277</v>
      </c>
      <c r="G130" s="238" t="s">
        <v>213</v>
      </c>
      <c r="H130" s="239">
        <v>1</v>
      </c>
      <c r="I130" s="240"/>
      <c r="J130" s="241">
        <f>ROUND(I130*H130,2)</f>
        <v>0</v>
      </c>
      <c r="K130" s="242"/>
      <c r="L130" s="243"/>
      <c r="M130" s="244" t="s">
        <v>1</v>
      </c>
      <c r="N130" s="245" t="s">
        <v>37</v>
      </c>
      <c r="O130" s="88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6" t="s">
        <v>233</v>
      </c>
      <c r="AT130" s="226" t="s">
        <v>201</v>
      </c>
      <c r="AU130" s="226" t="s">
        <v>82</v>
      </c>
      <c r="AY130" s="14" t="s">
        <v>140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4" t="s">
        <v>80</v>
      </c>
      <c r="BK130" s="227">
        <f>ROUND(I130*H130,2)</f>
        <v>0</v>
      </c>
      <c r="BL130" s="14" t="s">
        <v>204</v>
      </c>
      <c r="BM130" s="226" t="s">
        <v>89</v>
      </c>
    </row>
    <row r="131" s="2" customFormat="1" ht="24.15" customHeight="1">
      <c r="A131" s="35"/>
      <c r="B131" s="36"/>
      <c r="C131" s="235" t="s">
        <v>214</v>
      </c>
      <c r="D131" s="235" t="s">
        <v>201</v>
      </c>
      <c r="E131" s="236" t="s">
        <v>1278</v>
      </c>
      <c r="F131" s="237" t="s">
        <v>1279</v>
      </c>
      <c r="G131" s="238" t="s">
        <v>213</v>
      </c>
      <c r="H131" s="239">
        <v>1</v>
      </c>
      <c r="I131" s="240"/>
      <c r="J131" s="241">
        <f>ROUND(I131*H131,2)</f>
        <v>0</v>
      </c>
      <c r="K131" s="242"/>
      <c r="L131" s="243"/>
      <c r="M131" s="244" t="s">
        <v>1</v>
      </c>
      <c r="N131" s="245" t="s">
        <v>37</v>
      </c>
      <c r="O131" s="88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6" t="s">
        <v>233</v>
      </c>
      <c r="AT131" s="226" t="s">
        <v>201</v>
      </c>
      <c r="AU131" s="226" t="s">
        <v>82</v>
      </c>
      <c r="AY131" s="14" t="s">
        <v>140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4" t="s">
        <v>80</v>
      </c>
      <c r="BK131" s="227">
        <f>ROUND(I131*H131,2)</f>
        <v>0</v>
      </c>
      <c r="BL131" s="14" t="s">
        <v>204</v>
      </c>
      <c r="BM131" s="226" t="s">
        <v>217</v>
      </c>
    </row>
    <row r="132" s="2" customFormat="1" ht="24.15" customHeight="1">
      <c r="A132" s="35"/>
      <c r="B132" s="36"/>
      <c r="C132" s="235" t="s">
        <v>8</v>
      </c>
      <c r="D132" s="235" t="s">
        <v>201</v>
      </c>
      <c r="E132" s="236" t="s">
        <v>1280</v>
      </c>
      <c r="F132" s="237" t="s">
        <v>1281</v>
      </c>
      <c r="G132" s="238" t="s">
        <v>213</v>
      </c>
      <c r="H132" s="239">
        <v>1</v>
      </c>
      <c r="I132" s="240"/>
      <c r="J132" s="241">
        <f>ROUND(I132*H132,2)</f>
        <v>0</v>
      </c>
      <c r="K132" s="242"/>
      <c r="L132" s="243"/>
      <c r="M132" s="244" t="s">
        <v>1</v>
      </c>
      <c r="N132" s="245" t="s">
        <v>37</v>
      </c>
      <c r="O132" s="88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6" t="s">
        <v>233</v>
      </c>
      <c r="AT132" s="226" t="s">
        <v>201</v>
      </c>
      <c r="AU132" s="226" t="s">
        <v>82</v>
      </c>
      <c r="AY132" s="14" t="s">
        <v>140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4" t="s">
        <v>80</v>
      </c>
      <c r="BK132" s="227">
        <f>ROUND(I132*H132,2)</f>
        <v>0</v>
      </c>
      <c r="BL132" s="14" t="s">
        <v>204</v>
      </c>
      <c r="BM132" s="226" t="s">
        <v>220</v>
      </c>
    </row>
    <row r="133" s="2" customFormat="1" ht="21.75" customHeight="1">
      <c r="A133" s="35"/>
      <c r="B133" s="36"/>
      <c r="C133" s="235" t="s">
        <v>221</v>
      </c>
      <c r="D133" s="235" t="s">
        <v>201</v>
      </c>
      <c r="E133" s="236" t="s">
        <v>1282</v>
      </c>
      <c r="F133" s="237" t="s">
        <v>1283</v>
      </c>
      <c r="G133" s="238" t="s">
        <v>213</v>
      </c>
      <c r="H133" s="239">
        <v>1</v>
      </c>
      <c r="I133" s="240"/>
      <c r="J133" s="241">
        <f>ROUND(I133*H133,2)</f>
        <v>0</v>
      </c>
      <c r="K133" s="242"/>
      <c r="L133" s="243"/>
      <c r="M133" s="244" t="s">
        <v>1</v>
      </c>
      <c r="N133" s="245" t="s">
        <v>37</v>
      </c>
      <c r="O133" s="88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6" t="s">
        <v>233</v>
      </c>
      <c r="AT133" s="226" t="s">
        <v>201</v>
      </c>
      <c r="AU133" s="226" t="s">
        <v>82</v>
      </c>
      <c r="AY133" s="14" t="s">
        <v>140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4" t="s">
        <v>80</v>
      </c>
      <c r="BK133" s="227">
        <f>ROUND(I133*H133,2)</f>
        <v>0</v>
      </c>
      <c r="BL133" s="14" t="s">
        <v>204</v>
      </c>
      <c r="BM133" s="226" t="s">
        <v>224</v>
      </c>
    </row>
    <row r="134" s="2" customFormat="1" ht="24.15" customHeight="1">
      <c r="A134" s="35"/>
      <c r="B134" s="36"/>
      <c r="C134" s="235" t="s">
        <v>200</v>
      </c>
      <c r="D134" s="235" t="s">
        <v>201</v>
      </c>
      <c r="E134" s="236" t="s">
        <v>1284</v>
      </c>
      <c r="F134" s="237" t="s">
        <v>1285</v>
      </c>
      <c r="G134" s="238" t="s">
        <v>213</v>
      </c>
      <c r="H134" s="239">
        <v>1</v>
      </c>
      <c r="I134" s="240"/>
      <c r="J134" s="241">
        <f>ROUND(I134*H134,2)</f>
        <v>0</v>
      </c>
      <c r="K134" s="242"/>
      <c r="L134" s="243"/>
      <c r="M134" s="244" t="s">
        <v>1</v>
      </c>
      <c r="N134" s="245" t="s">
        <v>37</v>
      </c>
      <c r="O134" s="88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6" t="s">
        <v>233</v>
      </c>
      <c r="AT134" s="226" t="s">
        <v>201</v>
      </c>
      <c r="AU134" s="226" t="s">
        <v>82</v>
      </c>
      <c r="AY134" s="14" t="s">
        <v>140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4" t="s">
        <v>80</v>
      </c>
      <c r="BK134" s="227">
        <f>ROUND(I134*H134,2)</f>
        <v>0</v>
      </c>
      <c r="BL134" s="14" t="s">
        <v>204</v>
      </c>
      <c r="BM134" s="226" t="s">
        <v>227</v>
      </c>
    </row>
    <row r="135" s="2" customFormat="1" ht="24.15" customHeight="1">
      <c r="A135" s="35"/>
      <c r="B135" s="36"/>
      <c r="C135" s="235" t="s">
        <v>228</v>
      </c>
      <c r="D135" s="235" t="s">
        <v>201</v>
      </c>
      <c r="E135" s="236" t="s">
        <v>1286</v>
      </c>
      <c r="F135" s="237" t="s">
        <v>1287</v>
      </c>
      <c r="G135" s="238" t="s">
        <v>213</v>
      </c>
      <c r="H135" s="239">
        <v>1</v>
      </c>
      <c r="I135" s="240"/>
      <c r="J135" s="241">
        <f>ROUND(I135*H135,2)</f>
        <v>0</v>
      </c>
      <c r="K135" s="242"/>
      <c r="L135" s="243"/>
      <c r="M135" s="244" t="s">
        <v>1</v>
      </c>
      <c r="N135" s="245" t="s">
        <v>37</v>
      </c>
      <c r="O135" s="88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6" t="s">
        <v>233</v>
      </c>
      <c r="AT135" s="226" t="s">
        <v>201</v>
      </c>
      <c r="AU135" s="226" t="s">
        <v>82</v>
      </c>
      <c r="AY135" s="14" t="s">
        <v>140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4" t="s">
        <v>80</v>
      </c>
      <c r="BK135" s="227">
        <f>ROUND(I135*H135,2)</f>
        <v>0</v>
      </c>
      <c r="BL135" s="14" t="s">
        <v>204</v>
      </c>
      <c r="BM135" s="226" t="s">
        <v>92</v>
      </c>
    </row>
    <row r="136" s="2" customFormat="1" ht="16.5" customHeight="1">
      <c r="A136" s="35"/>
      <c r="B136" s="36"/>
      <c r="C136" s="235" t="s">
        <v>204</v>
      </c>
      <c r="D136" s="235" t="s">
        <v>201</v>
      </c>
      <c r="E136" s="236" t="s">
        <v>1262</v>
      </c>
      <c r="F136" s="237" t="s">
        <v>1263</v>
      </c>
      <c r="G136" s="238" t="s">
        <v>213</v>
      </c>
      <c r="H136" s="239">
        <v>1</v>
      </c>
      <c r="I136" s="240"/>
      <c r="J136" s="241">
        <f>ROUND(I136*H136,2)</f>
        <v>0</v>
      </c>
      <c r="K136" s="242"/>
      <c r="L136" s="243"/>
      <c r="M136" s="244" t="s">
        <v>1</v>
      </c>
      <c r="N136" s="245" t="s">
        <v>37</v>
      </c>
      <c r="O136" s="88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6" t="s">
        <v>233</v>
      </c>
      <c r="AT136" s="226" t="s">
        <v>201</v>
      </c>
      <c r="AU136" s="226" t="s">
        <v>82</v>
      </c>
      <c r="AY136" s="14" t="s">
        <v>140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4" t="s">
        <v>80</v>
      </c>
      <c r="BK136" s="227">
        <f>ROUND(I136*H136,2)</f>
        <v>0</v>
      </c>
      <c r="BL136" s="14" t="s">
        <v>204</v>
      </c>
      <c r="BM136" s="226" t="s">
        <v>233</v>
      </c>
    </row>
    <row r="137" s="2" customFormat="1" ht="24.15" customHeight="1">
      <c r="A137" s="35"/>
      <c r="B137" s="36"/>
      <c r="C137" s="235" t="s">
        <v>234</v>
      </c>
      <c r="D137" s="235" t="s">
        <v>201</v>
      </c>
      <c r="E137" s="236" t="s">
        <v>1288</v>
      </c>
      <c r="F137" s="237" t="s">
        <v>1289</v>
      </c>
      <c r="G137" s="238" t="s">
        <v>213</v>
      </c>
      <c r="H137" s="239">
        <v>1</v>
      </c>
      <c r="I137" s="240"/>
      <c r="J137" s="241">
        <f>ROUND(I137*H137,2)</f>
        <v>0</v>
      </c>
      <c r="K137" s="242"/>
      <c r="L137" s="243"/>
      <c r="M137" s="244" t="s">
        <v>1</v>
      </c>
      <c r="N137" s="245" t="s">
        <v>37</v>
      </c>
      <c r="O137" s="88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6" t="s">
        <v>233</v>
      </c>
      <c r="AT137" s="226" t="s">
        <v>201</v>
      </c>
      <c r="AU137" s="226" t="s">
        <v>82</v>
      </c>
      <c r="AY137" s="14" t="s">
        <v>140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4" t="s">
        <v>80</v>
      </c>
      <c r="BK137" s="227">
        <f>ROUND(I137*H137,2)</f>
        <v>0</v>
      </c>
      <c r="BL137" s="14" t="s">
        <v>204</v>
      </c>
      <c r="BM137" s="226" t="s">
        <v>237</v>
      </c>
    </row>
    <row r="138" s="2" customFormat="1" ht="24.15" customHeight="1">
      <c r="A138" s="35"/>
      <c r="B138" s="36"/>
      <c r="C138" s="235" t="s">
        <v>209</v>
      </c>
      <c r="D138" s="235" t="s">
        <v>201</v>
      </c>
      <c r="E138" s="236" t="s">
        <v>1290</v>
      </c>
      <c r="F138" s="237" t="s">
        <v>1291</v>
      </c>
      <c r="G138" s="238" t="s">
        <v>213</v>
      </c>
      <c r="H138" s="239">
        <v>1</v>
      </c>
      <c r="I138" s="240"/>
      <c r="J138" s="241">
        <f>ROUND(I138*H138,2)</f>
        <v>0</v>
      </c>
      <c r="K138" s="242"/>
      <c r="L138" s="243"/>
      <c r="M138" s="244" t="s">
        <v>1</v>
      </c>
      <c r="N138" s="245" t="s">
        <v>37</v>
      </c>
      <c r="O138" s="88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6" t="s">
        <v>233</v>
      </c>
      <c r="AT138" s="226" t="s">
        <v>201</v>
      </c>
      <c r="AU138" s="226" t="s">
        <v>82</v>
      </c>
      <c r="AY138" s="14" t="s">
        <v>140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4" t="s">
        <v>80</v>
      </c>
      <c r="BK138" s="227">
        <f>ROUND(I138*H138,2)</f>
        <v>0</v>
      </c>
      <c r="BL138" s="14" t="s">
        <v>204</v>
      </c>
      <c r="BM138" s="226" t="s">
        <v>241</v>
      </c>
    </row>
    <row r="139" s="2" customFormat="1" ht="24.15" customHeight="1">
      <c r="A139" s="35"/>
      <c r="B139" s="36"/>
      <c r="C139" s="235" t="s">
        <v>242</v>
      </c>
      <c r="D139" s="235" t="s">
        <v>201</v>
      </c>
      <c r="E139" s="236" t="s">
        <v>1292</v>
      </c>
      <c r="F139" s="237" t="s">
        <v>1293</v>
      </c>
      <c r="G139" s="238" t="s">
        <v>213</v>
      </c>
      <c r="H139" s="239">
        <v>1</v>
      </c>
      <c r="I139" s="240"/>
      <c r="J139" s="241">
        <f>ROUND(I139*H139,2)</f>
        <v>0</v>
      </c>
      <c r="K139" s="242"/>
      <c r="L139" s="243"/>
      <c r="M139" s="244" t="s">
        <v>1</v>
      </c>
      <c r="N139" s="245" t="s">
        <v>37</v>
      </c>
      <c r="O139" s="88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6" t="s">
        <v>233</v>
      </c>
      <c r="AT139" s="226" t="s">
        <v>201</v>
      </c>
      <c r="AU139" s="226" t="s">
        <v>82</v>
      </c>
      <c r="AY139" s="14" t="s">
        <v>140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4" t="s">
        <v>80</v>
      </c>
      <c r="BK139" s="227">
        <f>ROUND(I139*H139,2)</f>
        <v>0</v>
      </c>
      <c r="BL139" s="14" t="s">
        <v>204</v>
      </c>
      <c r="BM139" s="226" t="s">
        <v>245</v>
      </c>
    </row>
    <row r="140" s="2" customFormat="1" ht="24.15" customHeight="1">
      <c r="A140" s="35"/>
      <c r="B140" s="36"/>
      <c r="C140" s="235" t="s">
        <v>89</v>
      </c>
      <c r="D140" s="235" t="s">
        <v>201</v>
      </c>
      <c r="E140" s="236" t="s">
        <v>1294</v>
      </c>
      <c r="F140" s="237" t="s">
        <v>1295</v>
      </c>
      <c r="G140" s="238" t="s">
        <v>213</v>
      </c>
      <c r="H140" s="239">
        <v>1</v>
      </c>
      <c r="I140" s="240"/>
      <c r="J140" s="241">
        <f>ROUND(I140*H140,2)</f>
        <v>0</v>
      </c>
      <c r="K140" s="242"/>
      <c r="L140" s="243"/>
      <c r="M140" s="244" t="s">
        <v>1</v>
      </c>
      <c r="N140" s="245" t="s">
        <v>37</v>
      </c>
      <c r="O140" s="88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6" t="s">
        <v>233</v>
      </c>
      <c r="AT140" s="226" t="s">
        <v>201</v>
      </c>
      <c r="AU140" s="226" t="s">
        <v>82</v>
      </c>
      <c r="AY140" s="14" t="s">
        <v>140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4" t="s">
        <v>80</v>
      </c>
      <c r="BK140" s="227">
        <f>ROUND(I140*H140,2)</f>
        <v>0</v>
      </c>
      <c r="BL140" s="14" t="s">
        <v>204</v>
      </c>
      <c r="BM140" s="226" t="s">
        <v>95</v>
      </c>
    </row>
    <row r="141" s="2" customFormat="1" ht="24.15" customHeight="1">
      <c r="A141" s="35"/>
      <c r="B141" s="36"/>
      <c r="C141" s="235" t="s">
        <v>7</v>
      </c>
      <c r="D141" s="235" t="s">
        <v>201</v>
      </c>
      <c r="E141" s="236" t="s">
        <v>1296</v>
      </c>
      <c r="F141" s="237" t="s">
        <v>1297</v>
      </c>
      <c r="G141" s="238" t="s">
        <v>213</v>
      </c>
      <c r="H141" s="239">
        <v>1</v>
      </c>
      <c r="I141" s="240"/>
      <c r="J141" s="241">
        <f>ROUND(I141*H141,2)</f>
        <v>0</v>
      </c>
      <c r="K141" s="242"/>
      <c r="L141" s="243"/>
      <c r="M141" s="244" t="s">
        <v>1</v>
      </c>
      <c r="N141" s="245" t="s">
        <v>37</v>
      </c>
      <c r="O141" s="88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6" t="s">
        <v>233</v>
      </c>
      <c r="AT141" s="226" t="s">
        <v>201</v>
      </c>
      <c r="AU141" s="226" t="s">
        <v>82</v>
      </c>
      <c r="AY141" s="14" t="s">
        <v>140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4" t="s">
        <v>80</v>
      </c>
      <c r="BK141" s="227">
        <f>ROUND(I141*H141,2)</f>
        <v>0</v>
      </c>
      <c r="BL141" s="14" t="s">
        <v>204</v>
      </c>
      <c r="BM141" s="226" t="s">
        <v>251</v>
      </c>
    </row>
    <row r="142" s="2" customFormat="1" ht="24.15" customHeight="1">
      <c r="A142" s="35"/>
      <c r="B142" s="36"/>
      <c r="C142" s="235" t="s">
        <v>217</v>
      </c>
      <c r="D142" s="235" t="s">
        <v>201</v>
      </c>
      <c r="E142" s="236" t="s">
        <v>1298</v>
      </c>
      <c r="F142" s="237" t="s">
        <v>1299</v>
      </c>
      <c r="G142" s="238" t="s">
        <v>213</v>
      </c>
      <c r="H142" s="239">
        <v>1</v>
      </c>
      <c r="I142" s="240"/>
      <c r="J142" s="241">
        <f>ROUND(I142*H142,2)</f>
        <v>0</v>
      </c>
      <c r="K142" s="242"/>
      <c r="L142" s="243"/>
      <c r="M142" s="244" t="s">
        <v>1</v>
      </c>
      <c r="N142" s="245" t="s">
        <v>37</v>
      </c>
      <c r="O142" s="88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6" t="s">
        <v>233</v>
      </c>
      <c r="AT142" s="226" t="s">
        <v>201</v>
      </c>
      <c r="AU142" s="226" t="s">
        <v>82</v>
      </c>
      <c r="AY142" s="14" t="s">
        <v>140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4" t="s">
        <v>80</v>
      </c>
      <c r="BK142" s="227">
        <f>ROUND(I142*H142,2)</f>
        <v>0</v>
      </c>
      <c r="BL142" s="14" t="s">
        <v>204</v>
      </c>
      <c r="BM142" s="226" t="s">
        <v>254</v>
      </c>
    </row>
    <row r="143" s="2" customFormat="1" ht="24.15" customHeight="1">
      <c r="A143" s="35"/>
      <c r="B143" s="36"/>
      <c r="C143" s="235" t="s">
        <v>255</v>
      </c>
      <c r="D143" s="235" t="s">
        <v>201</v>
      </c>
      <c r="E143" s="236" t="s">
        <v>1300</v>
      </c>
      <c r="F143" s="237" t="s">
        <v>1301</v>
      </c>
      <c r="G143" s="238" t="s">
        <v>213</v>
      </c>
      <c r="H143" s="239">
        <v>1</v>
      </c>
      <c r="I143" s="240"/>
      <c r="J143" s="241">
        <f>ROUND(I143*H143,2)</f>
        <v>0</v>
      </c>
      <c r="K143" s="242"/>
      <c r="L143" s="243"/>
      <c r="M143" s="244" t="s">
        <v>1</v>
      </c>
      <c r="N143" s="245" t="s">
        <v>37</v>
      </c>
      <c r="O143" s="88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6" t="s">
        <v>233</v>
      </c>
      <c r="AT143" s="226" t="s">
        <v>201</v>
      </c>
      <c r="AU143" s="226" t="s">
        <v>82</v>
      </c>
      <c r="AY143" s="14" t="s">
        <v>140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4" t="s">
        <v>80</v>
      </c>
      <c r="BK143" s="227">
        <f>ROUND(I143*H143,2)</f>
        <v>0</v>
      </c>
      <c r="BL143" s="14" t="s">
        <v>204</v>
      </c>
      <c r="BM143" s="226" t="s">
        <v>258</v>
      </c>
    </row>
    <row r="144" s="2" customFormat="1" ht="24.15" customHeight="1">
      <c r="A144" s="35"/>
      <c r="B144" s="36"/>
      <c r="C144" s="235" t="s">
        <v>220</v>
      </c>
      <c r="D144" s="235" t="s">
        <v>201</v>
      </c>
      <c r="E144" s="236" t="s">
        <v>1270</v>
      </c>
      <c r="F144" s="237" t="s">
        <v>1271</v>
      </c>
      <c r="G144" s="238" t="s">
        <v>213</v>
      </c>
      <c r="H144" s="239">
        <v>1</v>
      </c>
      <c r="I144" s="240"/>
      <c r="J144" s="241">
        <f>ROUND(I144*H144,2)</f>
        <v>0</v>
      </c>
      <c r="K144" s="242"/>
      <c r="L144" s="243"/>
      <c r="M144" s="244" t="s">
        <v>1</v>
      </c>
      <c r="N144" s="245" t="s">
        <v>37</v>
      </c>
      <c r="O144" s="88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6" t="s">
        <v>233</v>
      </c>
      <c r="AT144" s="226" t="s">
        <v>201</v>
      </c>
      <c r="AU144" s="226" t="s">
        <v>82</v>
      </c>
      <c r="AY144" s="14" t="s">
        <v>140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4" t="s">
        <v>80</v>
      </c>
      <c r="BK144" s="227">
        <f>ROUND(I144*H144,2)</f>
        <v>0</v>
      </c>
      <c r="BL144" s="14" t="s">
        <v>204</v>
      </c>
      <c r="BM144" s="226" t="s">
        <v>261</v>
      </c>
    </row>
    <row r="145" s="2" customFormat="1" ht="24.15" customHeight="1">
      <c r="A145" s="35"/>
      <c r="B145" s="36"/>
      <c r="C145" s="235" t="s">
        <v>262</v>
      </c>
      <c r="D145" s="235" t="s">
        <v>201</v>
      </c>
      <c r="E145" s="236" t="s">
        <v>1302</v>
      </c>
      <c r="F145" s="237" t="s">
        <v>1303</v>
      </c>
      <c r="G145" s="238" t="s">
        <v>213</v>
      </c>
      <c r="H145" s="239">
        <v>1</v>
      </c>
      <c r="I145" s="240"/>
      <c r="J145" s="241">
        <f>ROUND(I145*H145,2)</f>
        <v>0</v>
      </c>
      <c r="K145" s="242"/>
      <c r="L145" s="243"/>
      <c r="M145" s="244" t="s">
        <v>1</v>
      </c>
      <c r="N145" s="245" t="s">
        <v>37</v>
      </c>
      <c r="O145" s="88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6" t="s">
        <v>233</v>
      </c>
      <c r="AT145" s="226" t="s">
        <v>201</v>
      </c>
      <c r="AU145" s="226" t="s">
        <v>82</v>
      </c>
      <c r="AY145" s="14" t="s">
        <v>140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4" t="s">
        <v>80</v>
      </c>
      <c r="BK145" s="227">
        <f>ROUND(I145*H145,2)</f>
        <v>0</v>
      </c>
      <c r="BL145" s="14" t="s">
        <v>204</v>
      </c>
      <c r="BM145" s="226" t="s">
        <v>98</v>
      </c>
    </row>
    <row r="146" s="2" customFormat="1" ht="21.75" customHeight="1">
      <c r="A146" s="35"/>
      <c r="B146" s="36"/>
      <c r="C146" s="235" t="s">
        <v>224</v>
      </c>
      <c r="D146" s="235" t="s">
        <v>201</v>
      </c>
      <c r="E146" s="236" t="s">
        <v>1282</v>
      </c>
      <c r="F146" s="237" t="s">
        <v>1283</v>
      </c>
      <c r="G146" s="238" t="s">
        <v>213</v>
      </c>
      <c r="H146" s="239">
        <v>1</v>
      </c>
      <c r="I146" s="240"/>
      <c r="J146" s="241">
        <f>ROUND(I146*H146,2)</f>
        <v>0</v>
      </c>
      <c r="K146" s="242"/>
      <c r="L146" s="243"/>
      <c r="M146" s="244" t="s">
        <v>1</v>
      </c>
      <c r="N146" s="245" t="s">
        <v>37</v>
      </c>
      <c r="O146" s="88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6" t="s">
        <v>233</v>
      </c>
      <c r="AT146" s="226" t="s">
        <v>201</v>
      </c>
      <c r="AU146" s="226" t="s">
        <v>82</v>
      </c>
      <c r="AY146" s="14" t="s">
        <v>140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4" t="s">
        <v>80</v>
      </c>
      <c r="BK146" s="227">
        <f>ROUND(I146*H146,2)</f>
        <v>0</v>
      </c>
      <c r="BL146" s="14" t="s">
        <v>204</v>
      </c>
      <c r="BM146" s="226" t="s">
        <v>267</v>
      </c>
    </row>
    <row r="147" s="2" customFormat="1" ht="24.15" customHeight="1">
      <c r="A147" s="35"/>
      <c r="B147" s="36"/>
      <c r="C147" s="235" t="s">
        <v>268</v>
      </c>
      <c r="D147" s="235" t="s">
        <v>201</v>
      </c>
      <c r="E147" s="236" t="s">
        <v>1276</v>
      </c>
      <c r="F147" s="237" t="s">
        <v>1277</v>
      </c>
      <c r="G147" s="238" t="s">
        <v>213</v>
      </c>
      <c r="H147" s="239">
        <v>1</v>
      </c>
      <c r="I147" s="240"/>
      <c r="J147" s="241">
        <f>ROUND(I147*H147,2)</f>
        <v>0</v>
      </c>
      <c r="K147" s="242"/>
      <c r="L147" s="243"/>
      <c r="M147" s="244" t="s">
        <v>1</v>
      </c>
      <c r="N147" s="245" t="s">
        <v>37</v>
      </c>
      <c r="O147" s="88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6" t="s">
        <v>233</v>
      </c>
      <c r="AT147" s="226" t="s">
        <v>201</v>
      </c>
      <c r="AU147" s="226" t="s">
        <v>82</v>
      </c>
      <c r="AY147" s="14" t="s">
        <v>140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4" t="s">
        <v>80</v>
      </c>
      <c r="BK147" s="227">
        <f>ROUND(I147*H147,2)</f>
        <v>0</v>
      </c>
      <c r="BL147" s="14" t="s">
        <v>204</v>
      </c>
      <c r="BM147" s="226" t="s">
        <v>271</v>
      </c>
    </row>
    <row r="148" s="2" customFormat="1" ht="24.15" customHeight="1">
      <c r="A148" s="35"/>
      <c r="B148" s="36"/>
      <c r="C148" s="235" t="s">
        <v>227</v>
      </c>
      <c r="D148" s="235" t="s">
        <v>201</v>
      </c>
      <c r="E148" s="236" t="s">
        <v>1278</v>
      </c>
      <c r="F148" s="237" t="s">
        <v>1279</v>
      </c>
      <c r="G148" s="238" t="s">
        <v>213</v>
      </c>
      <c r="H148" s="239">
        <v>1</v>
      </c>
      <c r="I148" s="240"/>
      <c r="J148" s="241">
        <f>ROUND(I148*H148,2)</f>
        <v>0</v>
      </c>
      <c r="K148" s="242"/>
      <c r="L148" s="243"/>
      <c r="M148" s="244" t="s">
        <v>1</v>
      </c>
      <c r="N148" s="245" t="s">
        <v>37</v>
      </c>
      <c r="O148" s="88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6" t="s">
        <v>233</v>
      </c>
      <c r="AT148" s="226" t="s">
        <v>201</v>
      </c>
      <c r="AU148" s="226" t="s">
        <v>82</v>
      </c>
      <c r="AY148" s="14" t="s">
        <v>140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4" t="s">
        <v>80</v>
      </c>
      <c r="BK148" s="227">
        <f>ROUND(I148*H148,2)</f>
        <v>0</v>
      </c>
      <c r="BL148" s="14" t="s">
        <v>204</v>
      </c>
      <c r="BM148" s="226" t="s">
        <v>274</v>
      </c>
    </row>
    <row r="149" s="2" customFormat="1" ht="24.15" customHeight="1">
      <c r="A149" s="35"/>
      <c r="B149" s="36"/>
      <c r="C149" s="235" t="s">
        <v>275</v>
      </c>
      <c r="D149" s="235" t="s">
        <v>201</v>
      </c>
      <c r="E149" s="236" t="s">
        <v>1288</v>
      </c>
      <c r="F149" s="237" t="s">
        <v>1289</v>
      </c>
      <c r="G149" s="238" t="s">
        <v>213</v>
      </c>
      <c r="H149" s="239">
        <v>1</v>
      </c>
      <c r="I149" s="240"/>
      <c r="J149" s="241">
        <f>ROUND(I149*H149,2)</f>
        <v>0</v>
      </c>
      <c r="K149" s="242"/>
      <c r="L149" s="243"/>
      <c r="M149" s="244" t="s">
        <v>1</v>
      </c>
      <c r="N149" s="245" t="s">
        <v>37</v>
      </c>
      <c r="O149" s="88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6" t="s">
        <v>233</v>
      </c>
      <c r="AT149" s="226" t="s">
        <v>201</v>
      </c>
      <c r="AU149" s="226" t="s">
        <v>82</v>
      </c>
      <c r="AY149" s="14" t="s">
        <v>140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4" t="s">
        <v>80</v>
      </c>
      <c r="BK149" s="227">
        <f>ROUND(I149*H149,2)</f>
        <v>0</v>
      </c>
      <c r="BL149" s="14" t="s">
        <v>204</v>
      </c>
      <c r="BM149" s="226" t="s">
        <v>278</v>
      </c>
    </row>
    <row r="150" s="2" customFormat="1" ht="24.15" customHeight="1">
      <c r="A150" s="35"/>
      <c r="B150" s="36"/>
      <c r="C150" s="235" t="s">
        <v>92</v>
      </c>
      <c r="D150" s="235" t="s">
        <v>201</v>
      </c>
      <c r="E150" s="236" t="s">
        <v>1304</v>
      </c>
      <c r="F150" s="237" t="s">
        <v>1305</v>
      </c>
      <c r="G150" s="238" t="s">
        <v>213</v>
      </c>
      <c r="H150" s="239">
        <v>1</v>
      </c>
      <c r="I150" s="240"/>
      <c r="J150" s="241">
        <f>ROUND(I150*H150,2)</f>
        <v>0</v>
      </c>
      <c r="K150" s="242"/>
      <c r="L150" s="243"/>
      <c r="M150" s="244" t="s">
        <v>1</v>
      </c>
      <c r="N150" s="245" t="s">
        <v>37</v>
      </c>
      <c r="O150" s="88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6" t="s">
        <v>233</v>
      </c>
      <c r="AT150" s="226" t="s">
        <v>201</v>
      </c>
      <c r="AU150" s="226" t="s">
        <v>82</v>
      </c>
      <c r="AY150" s="14" t="s">
        <v>140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4" t="s">
        <v>80</v>
      </c>
      <c r="BK150" s="227">
        <f>ROUND(I150*H150,2)</f>
        <v>0</v>
      </c>
      <c r="BL150" s="14" t="s">
        <v>204</v>
      </c>
      <c r="BM150" s="226" t="s">
        <v>101</v>
      </c>
    </row>
    <row r="151" s="2" customFormat="1" ht="21.75" customHeight="1">
      <c r="A151" s="35"/>
      <c r="B151" s="36"/>
      <c r="C151" s="235" t="s">
        <v>281</v>
      </c>
      <c r="D151" s="235" t="s">
        <v>201</v>
      </c>
      <c r="E151" s="236" t="s">
        <v>1306</v>
      </c>
      <c r="F151" s="237" t="s">
        <v>1307</v>
      </c>
      <c r="G151" s="238" t="s">
        <v>213</v>
      </c>
      <c r="H151" s="239">
        <v>2</v>
      </c>
      <c r="I151" s="240"/>
      <c r="J151" s="241">
        <f>ROUND(I151*H151,2)</f>
        <v>0</v>
      </c>
      <c r="K151" s="242"/>
      <c r="L151" s="243"/>
      <c r="M151" s="244" t="s">
        <v>1</v>
      </c>
      <c r="N151" s="245" t="s">
        <v>37</v>
      </c>
      <c r="O151" s="88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6" t="s">
        <v>233</v>
      </c>
      <c r="AT151" s="226" t="s">
        <v>201</v>
      </c>
      <c r="AU151" s="226" t="s">
        <v>82</v>
      </c>
      <c r="AY151" s="14" t="s">
        <v>140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4" t="s">
        <v>80</v>
      </c>
      <c r="BK151" s="227">
        <f>ROUND(I151*H151,2)</f>
        <v>0</v>
      </c>
      <c r="BL151" s="14" t="s">
        <v>204</v>
      </c>
      <c r="BM151" s="226" t="s">
        <v>284</v>
      </c>
    </row>
    <row r="152" s="2" customFormat="1" ht="24.15" customHeight="1">
      <c r="A152" s="35"/>
      <c r="B152" s="36"/>
      <c r="C152" s="235" t="s">
        <v>233</v>
      </c>
      <c r="D152" s="235" t="s">
        <v>201</v>
      </c>
      <c r="E152" s="236" t="s">
        <v>1308</v>
      </c>
      <c r="F152" s="237" t="s">
        <v>1309</v>
      </c>
      <c r="G152" s="238" t="s">
        <v>213</v>
      </c>
      <c r="H152" s="239">
        <v>1</v>
      </c>
      <c r="I152" s="240"/>
      <c r="J152" s="241">
        <f>ROUND(I152*H152,2)</f>
        <v>0</v>
      </c>
      <c r="K152" s="242"/>
      <c r="L152" s="243"/>
      <c r="M152" s="244" t="s">
        <v>1</v>
      </c>
      <c r="N152" s="245" t="s">
        <v>37</v>
      </c>
      <c r="O152" s="88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6" t="s">
        <v>233</v>
      </c>
      <c r="AT152" s="226" t="s">
        <v>201</v>
      </c>
      <c r="AU152" s="226" t="s">
        <v>82</v>
      </c>
      <c r="AY152" s="14" t="s">
        <v>140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4" t="s">
        <v>80</v>
      </c>
      <c r="BK152" s="227">
        <f>ROUND(I152*H152,2)</f>
        <v>0</v>
      </c>
      <c r="BL152" s="14" t="s">
        <v>204</v>
      </c>
      <c r="BM152" s="226" t="s">
        <v>287</v>
      </c>
    </row>
    <row r="153" s="2" customFormat="1" ht="24.15" customHeight="1">
      <c r="A153" s="35"/>
      <c r="B153" s="36"/>
      <c r="C153" s="235" t="s">
        <v>289</v>
      </c>
      <c r="D153" s="235" t="s">
        <v>201</v>
      </c>
      <c r="E153" s="236" t="s">
        <v>1310</v>
      </c>
      <c r="F153" s="237" t="s">
        <v>1311</v>
      </c>
      <c r="G153" s="238" t="s">
        <v>213</v>
      </c>
      <c r="H153" s="239">
        <v>1</v>
      </c>
      <c r="I153" s="240"/>
      <c r="J153" s="241">
        <f>ROUND(I153*H153,2)</f>
        <v>0</v>
      </c>
      <c r="K153" s="242"/>
      <c r="L153" s="243"/>
      <c r="M153" s="244" t="s">
        <v>1</v>
      </c>
      <c r="N153" s="245" t="s">
        <v>37</v>
      </c>
      <c r="O153" s="88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6" t="s">
        <v>233</v>
      </c>
      <c r="AT153" s="226" t="s">
        <v>201</v>
      </c>
      <c r="AU153" s="226" t="s">
        <v>82</v>
      </c>
      <c r="AY153" s="14" t="s">
        <v>140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4" t="s">
        <v>80</v>
      </c>
      <c r="BK153" s="227">
        <f>ROUND(I153*H153,2)</f>
        <v>0</v>
      </c>
      <c r="BL153" s="14" t="s">
        <v>204</v>
      </c>
      <c r="BM153" s="226" t="s">
        <v>292</v>
      </c>
    </row>
    <row r="154" s="2" customFormat="1" ht="24.15" customHeight="1">
      <c r="A154" s="35"/>
      <c r="B154" s="36"/>
      <c r="C154" s="235" t="s">
        <v>237</v>
      </c>
      <c r="D154" s="235" t="s">
        <v>201</v>
      </c>
      <c r="E154" s="236" t="s">
        <v>1312</v>
      </c>
      <c r="F154" s="237" t="s">
        <v>1313</v>
      </c>
      <c r="G154" s="238" t="s">
        <v>213</v>
      </c>
      <c r="H154" s="239">
        <v>1</v>
      </c>
      <c r="I154" s="240"/>
      <c r="J154" s="241">
        <f>ROUND(I154*H154,2)</f>
        <v>0</v>
      </c>
      <c r="K154" s="242"/>
      <c r="L154" s="243"/>
      <c r="M154" s="244" t="s">
        <v>1</v>
      </c>
      <c r="N154" s="245" t="s">
        <v>37</v>
      </c>
      <c r="O154" s="88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6" t="s">
        <v>233</v>
      </c>
      <c r="AT154" s="226" t="s">
        <v>201</v>
      </c>
      <c r="AU154" s="226" t="s">
        <v>82</v>
      </c>
      <c r="AY154" s="14" t="s">
        <v>140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4" t="s">
        <v>80</v>
      </c>
      <c r="BK154" s="227">
        <f>ROUND(I154*H154,2)</f>
        <v>0</v>
      </c>
      <c r="BL154" s="14" t="s">
        <v>204</v>
      </c>
      <c r="BM154" s="226" t="s">
        <v>296</v>
      </c>
    </row>
    <row r="155" s="2" customFormat="1" ht="24.15" customHeight="1">
      <c r="A155" s="35"/>
      <c r="B155" s="36"/>
      <c r="C155" s="235" t="s">
        <v>297</v>
      </c>
      <c r="D155" s="235" t="s">
        <v>201</v>
      </c>
      <c r="E155" s="236" t="s">
        <v>1298</v>
      </c>
      <c r="F155" s="237" t="s">
        <v>1299</v>
      </c>
      <c r="G155" s="238" t="s">
        <v>213</v>
      </c>
      <c r="H155" s="239">
        <v>1</v>
      </c>
      <c r="I155" s="240"/>
      <c r="J155" s="241">
        <f>ROUND(I155*H155,2)</f>
        <v>0</v>
      </c>
      <c r="K155" s="242"/>
      <c r="L155" s="243"/>
      <c r="M155" s="244" t="s">
        <v>1</v>
      </c>
      <c r="N155" s="245" t="s">
        <v>37</v>
      </c>
      <c r="O155" s="88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6" t="s">
        <v>233</v>
      </c>
      <c r="AT155" s="226" t="s">
        <v>201</v>
      </c>
      <c r="AU155" s="226" t="s">
        <v>82</v>
      </c>
      <c r="AY155" s="14" t="s">
        <v>140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4" t="s">
        <v>80</v>
      </c>
      <c r="BK155" s="227">
        <f>ROUND(I155*H155,2)</f>
        <v>0</v>
      </c>
      <c r="BL155" s="14" t="s">
        <v>204</v>
      </c>
      <c r="BM155" s="226" t="s">
        <v>104</v>
      </c>
    </row>
    <row r="156" s="2" customFormat="1" ht="24.15" customHeight="1">
      <c r="A156" s="35"/>
      <c r="B156" s="36"/>
      <c r="C156" s="235" t="s">
        <v>241</v>
      </c>
      <c r="D156" s="235" t="s">
        <v>201</v>
      </c>
      <c r="E156" s="236" t="s">
        <v>1314</v>
      </c>
      <c r="F156" s="237" t="s">
        <v>1315</v>
      </c>
      <c r="G156" s="238" t="s">
        <v>213</v>
      </c>
      <c r="H156" s="239">
        <v>1</v>
      </c>
      <c r="I156" s="240"/>
      <c r="J156" s="241">
        <f>ROUND(I156*H156,2)</f>
        <v>0</v>
      </c>
      <c r="K156" s="242"/>
      <c r="L156" s="243"/>
      <c r="M156" s="244" t="s">
        <v>1</v>
      </c>
      <c r="N156" s="245" t="s">
        <v>37</v>
      </c>
      <c r="O156" s="88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6" t="s">
        <v>233</v>
      </c>
      <c r="AT156" s="226" t="s">
        <v>201</v>
      </c>
      <c r="AU156" s="226" t="s">
        <v>82</v>
      </c>
      <c r="AY156" s="14" t="s">
        <v>140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4" t="s">
        <v>80</v>
      </c>
      <c r="BK156" s="227">
        <f>ROUND(I156*H156,2)</f>
        <v>0</v>
      </c>
      <c r="BL156" s="14" t="s">
        <v>204</v>
      </c>
      <c r="BM156" s="226" t="s">
        <v>302</v>
      </c>
    </row>
    <row r="157" s="2" customFormat="1" ht="24.15" customHeight="1">
      <c r="A157" s="35"/>
      <c r="B157" s="36"/>
      <c r="C157" s="235" t="s">
        <v>303</v>
      </c>
      <c r="D157" s="235" t="s">
        <v>201</v>
      </c>
      <c r="E157" s="236" t="s">
        <v>1270</v>
      </c>
      <c r="F157" s="237" t="s">
        <v>1271</v>
      </c>
      <c r="G157" s="238" t="s">
        <v>213</v>
      </c>
      <c r="H157" s="239">
        <v>1</v>
      </c>
      <c r="I157" s="240"/>
      <c r="J157" s="241">
        <f>ROUND(I157*H157,2)</f>
        <v>0</v>
      </c>
      <c r="K157" s="242"/>
      <c r="L157" s="243"/>
      <c r="M157" s="244" t="s">
        <v>1</v>
      </c>
      <c r="N157" s="245" t="s">
        <v>37</v>
      </c>
      <c r="O157" s="88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6" t="s">
        <v>233</v>
      </c>
      <c r="AT157" s="226" t="s">
        <v>201</v>
      </c>
      <c r="AU157" s="226" t="s">
        <v>82</v>
      </c>
      <c r="AY157" s="14" t="s">
        <v>140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4" t="s">
        <v>80</v>
      </c>
      <c r="BK157" s="227">
        <f>ROUND(I157*H157,2)</f>
        <v>0</v>
      </c>
      <c r="BL157" s="14" t="s">
        <v>204</v>
      </c>
      <c r="BM157" s="226" t="s">
        <v>306</v>
      </c>
    </row>
    <row r="158" s="2" customFormat="1" ht="24.15" customHeight="1">
      <c r="A158" s="35"/>
      <c r="B158" s="36"/>
      <c r="C158" s="235" t="s">
        <v>245</v>
      </c>
      <c r="D158" s="235" t="s">
        <v>201</v>
      </c>
      <c r="E158" s="236" t="s">
        <v>1288</v>
      </c>
      <c r="F158" s="237" t="s">
        <v>1289</v>
      </c>
      <c r="G158" s="238" t="s">
        <v>213</v>
      </c>
      <c r="H158" s="239">
        <v>1</v>
      </c>
      <c r="I158" s="240"/>
      <c r="J158" s="241">
        <f>ROUND(I158*H158,2)</f>
        <v>0</v>
      </c>
      <c r="K158" s="242"/>
      <c r="L158" s="243"/>
      <c r="M158" s="244" t="s">
        <v>1</v>
      </c>
      <c r="N158" s="245" t="s">
        <v>37</v>
      </c>
      <c r="O158" s="88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6" t="s">
        <v>233</v>
      </c>
      <c r="AT158" s="226" t="s">
        <v>201</v>
      </c>
      <c r="AU158" s="226" t="s">
        <v>82</v>
      </c>
      <c r="AY158" s="14" t="s">
        <v>140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4" t="s">
        <v>80</v>
      </c>
      <c r="BK158" s="227">
        <f>ROUND(I158*H158,2)</f>
        <v>0</v>
      </c>
      <c r="BL158" s="14" t="s">
        <v>204</v>
      </c>
      <c r="BM158" s="226" t="s">
        <v>309</v>
      </c>
    </row>
    <row r="159" s="2" customFormat="1" ht="24.15" customHeight="1">
      <c r="A159" s="35"/>
      <c r="B159" s="36"/>
      <c r="C159" s="235" t="s">
        <v>310</v>
      </c>
      <c r="D159" s="235" t="s">
        <v>201</v>
      </c>
      <c r="E159" s="236" t="s">
        <v>1316</v>
      </c>
      <c r="F159" s="237" t="s">
        <v>1317</v>
      </c>
      <c r="G159" s="238" t="s">
        <v>213</v>
      </c>
      <c r="H159" s="239">
        <v>1</v>
      </c>
      <c r="I159" s="240"/>
      <c r="J159" s="241">
        <f>ROUND(I159*H159,2)</f>
        <v>0</v>
      </c>
      <c r="K159" s="242"/>
      <c r="L159" s="243"/>
      <c r="M159" s="244" t="s">
        <v>1</v>
      </c>
      <c r="N159" s="245" t="s">
        <v>37</v>
      </c>
      <c r="O159" s="88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6" t="s">
        <v>233</v>
      </c>
      <c r="AT159" s="226" t="s">
        <v>201</v>
      </c>
      <c r="AU159" s="226" t="s">
        <v>82</v>
      </c>
      <c r="AY159" s="14" t="s">
        <v>140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4" t="s">
        <v>80</v>
      </c>
      <c r="BK159" s="227">
        <f>ROUND(I159*H159,2)</f>
        <v>0</v>
      </c>
      <c r="BL159" s="14" t="s">
        <v>204</v>
      </c>
      <c r="BM159" s="226" t="s">
        <v>313</v>
      </c>
    </row>
    <row r="160" s="2" customFormat="1" ht="24.15" customHeight="1">
      <c r="A160" s="35"/>
      <c r="B160" s="36"/>
      <c r="C160" s="235" t="s">
        <v>95</v>
      </c>
      <c r="D160" s="235" t="s">
        <v>201</v>
      </c>
      <c r="E160" s="236" t="s">
        <v>1318</v>
      </c>
      <c r="F160" s="237" t="s">
        <v>1319</v>
      </c>
      <c r="G160" s="238" t="s">
        <v>213</v>
      </c>
      <c r="H160" s="239">
        <v>1</v>
      </c>
      <c r="I160" s="240"/>
      <c r="J160" s="241">
        <f>ROUND(I160*H160,2)</f>
        <v>0</v>
      </c>
      <c r="K160" s="242"/>
      <c r="L160" s="243"/>
      <c r="M160" s="244" t="s">
        <v>1</v>
      </c>
      <c r="N160" s="245" t="s">
        <v>37</v>
      </c>
      <c r="O160" s="88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6" t="s">
        <v>233</v>
      </c>
      <c r="AT160" s="226" t="s">
        <v>201</v>
      </c>
      <c r="AU160" s="226" t="s">
        <v>82</v>
      </c>
      <c r="AY160" s="14" t="s">
        <v>140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4" t="s">
        <v>80</v>
      </c>
      <c r="BK160" s="227">
        <f>ROUND(I160*H160,2)</f>
        <v>0</v>
      </c>
      <c r="BL160" s="14" t="s">
        <v>204</v>
      </c>
      <c r="BM160" s="226" t="s">
        <v>107</v>
      </c>
    </row>
    <row r="161" s="2" customFormat="1" ht="24.15" customHeight="1">
      <c r="A161" s="35"/>
      <c r="B161" s="36"/>
      <c r="C161" s="235" t="s">
        <v>316</v>
      </c>
      <c r="D161" s="235" t="s">
        <v>201</v>
      </c>
      <c r="E161" s="236" t="s">
        <v>1320</v>
      </c>
      <c r="F161" s="237" t="s">
        <v>1321</v>
      </c>
      <c r="G161" s="238" t="s">
        <v>213</v>
      </c>
      <c r="H161" s="239">
        <v>1</v>
      </c>
      <c r="I161" s="240"/>
      <c r="J161" s="241">
        <f>ROUND(I161*H161,2)</f>
        <v>0</v>
      </c>
      <c r="K161" s="242"/>
      <c r="L161" s="243"/>
      <c r="M161" s="244" t="s">
        <v>1</v>
      </c>
      <c r="N161" s="245" t="s">
        <v>37</v>
      </c>
      <c r="O161" s="88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6" t="s">
        <v>233</v>
      </c>
      <c r="AT161" s="226" t="s">
        <v>201</v>
      </c>
      <c r="AU161" s="226" t="s">
        <v>82</v>
      </c>
      <c r="AY161" s="14" t="s">
        <v>140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4" t="s">
        <v>80</v>
      </c>
      <c r="BK161" s="227">
        <f>ROUND(I161*H161,2)</f>
        <v>0</v>
      </c>
      <c r="BL161" s="14" t="s">
        <v>204</v>
      </c>
      <c r="BM161" s="226" t="s">
        <v>319</v>
      </c>
    </row>
    <row r="162" s="2" customFormat="1" ht="16.5" customHeight="1">
      <c r="A162" s="35"/>
      <c r="B162" s="36"/>
      <c r="C162" s="235" t="s">
        <v>251</v>
      </c>
      <c r="D162" s="235" t="s">
        <v>201</v>
      </c>
      <c r="E162" s="236" t="s">
        <v>1262</v>
      </c>
      <c r="F162" s="237" t="s">
        <v>1263</v>
      </c>
      <c r="G162" s="238" t="s">
        <v>213</v>
      </c>
      <c r="H162" s="239">
        <v>1</v>
      </c>
      <c r="I162" s="240"/>
      <c r="J162" s="241">
        <f>ROUND(I162*H162,2)</f>
        <v>0</v>
      </c>
      <c r="K162" s="242"/>
      <c r="L162" s="243"/>
      <c r="M162" s="244" t="s">
        <v>1</v>
      </c>
      <c r="N162" s="245" t="s">
        <v>37</v>
      </c>
      <c r="O162" s="88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6" t="s">
        <v>233</v>
      </c>
      <c r="AT162" s="226" t="s">
        <v>201</v>
      </c>
      <c r="AU162" s="226" t="s">
        <v>82</v>
      </c>
      <c r="AY162" s="14" t="s">
        <v>140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4" t="s">
        <v>80</v>
      </c>
      <c r="BK162" s="227">
        <f>ROUND(I162*H162,2)</f>
        <v>0</v>
      </c>
      <c r="BL162" s="14" t="s">
        <v>204</v>
      </c>
      <c r="BM162" s="226" t="s">
        <v>322</v>
      </c>
    </row>
    <row r="163" s="2" customFormat="1" ht="24.15" customHeight="1">
      <c r="A163" s="35"/>
      <c r="B163" s="36"/>
      <c r="C163" s="235" t="s">
        <v>323</v>
      </c>
      <c r="D163" s="235" t="s">
        <v>201</v>
      </c>
      <c r="E163" s="236" t="s">
        <v>1322</v>
      </c>
      <c r="F163" s="237" t="s">
        <v>1323</v>
      </c>
      <c r="G163" s="238" t="s">
        <v>213</v>
      </c>
      <c r="H163" s="239">
        <v>1</v>
      </c>
      <c r="I163" s="240"/>
      <c r="J163" s="241">
        <f>ROUND(I163*H163,2)</f>
        <v>0</v>
      </c>
      <c r="K163" s="242"/>
      <c r="L163" s="243"/>
      <c r="M163" s="244" t="s">
        <v>1</v>
      </c>
      <c r="N163" s="245" t="s">
        <v>37</v>
      </c>
      <c r="O163" s="88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6" t="s">
        <v>233</v>
      </c>
      <c r="AT163" s="226" t="s">
        <v>201</v>
      </c>
      <c r="AU163" s="226" t="s">
        <v>82</v>
      </c>
      <c r="AY163" s="14" t="s">
        <v>140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4" t="s">
        <v>80</v>
      </c>
      <c r="BK163" s="227">
        <f>ROUND(I163*H163,2)</f>
        <v>0</v>
      </c>
      <c r="BL163" s="14" t="s">
        <v>204</v>
      </c>
      <c r="BM163" s="226" t="s">
        <v>326</v>
      </c>
    </row>
    <row r="164" s="2" customFormat="1" ht="16.5" customHeight="1">
      <c r="A164" s="35"/>
      <c r="B164" s="36"/>
      <c r="C164" s="235" t="s">
        <v>254</v>
      </c>
      <c r="D164" s="235" t="s">
        <v>201</v>
      </c>
      <c r="E164" s="236" t="s">
        <v>1324</v>
      </c>
      <c r="F164" s="237" t="s">
        <v>1325</v>
      </c>
      <c r="G164" s="238" t="s">
        <v>213</v>
      </c>
      <c r="H164" s="239">
        <v>1</v>
      </c>
      <c r="I164" s="240"/>
      <c r="J164" s="241">
        <f>ROUND(I164*H164,2)</f>
        <v>0</v>
      </c>
      <c r="K164" s="242"/>
      <c r="L164" s="243"/>
      <c r="M164" s="244" t="s">
        <v>1</v>
      </c>
      <c r="N164" s="245" t="s">
        <v>37</v>
      </c>
      <c r="O164" s="88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6" t="s">
        <v>233</v>
      </c>
      <c r="AT164" s="226" t="s">
        <v>201</v>
      </c>
      <c r="AU164" s="226" t="s">
        <v>82</v>
      </c>
      <c r="AY164" s="14" t="s">
        <v>140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4" t="s">
        <v>80</v>
      </c>
      <c r="BK164" s="227">
        <f>ROUND(I164*H164,2)</f>
        <v>0</v>
      </c>
      <c r="BL164" s="14" t="s">
        <v>204</v>
      </c>
      <c r="BM164" s="226" t="s">
        <v>329</v>
      </c>
    </row>
    <row r="165" s="2" customFormat="1" ht="24.15" customHeight="1">
      <c r="A165" s="35"/>
      <c r="B165" s="36"/>
      <c r="C165" s="235" t="s">
        <v>330</v>
      </c>
      <c r="D165" s="235" t="s">
        <v>201</v>
      </c>
      <c r="E165" s="236" t="s">
        <v>1270</v>
      </c>
      <c r="F165" s="237" t="s">
        <v>1271</v>
      </c>
      <c r="G165" s="238" t="s">
        <v>213</v>
      </c>
      <c r="H165" s="239">
        <v>1</v>
      </c>
      <c r="I165" s="240"/>
      <c r="J165" s="241">
        <f>ROUND(I165*H165,2)</f>
        <v>0</v>
      </c>
      <c r="K165" s="242"/>
      <c r="L165" s="243"/>
      <c r="M165" s="244" t="s">
        <v>1</v>
      </c>
      <c r="N165" s="245" t="s">
        <v>37</v>
      </c>
      <c r="O165" s="88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6" t="s">
        <v>233</v>
      </c>
      <c r="AT165" s="226" t="s">
        <v>201</v>
      </c>
      <c r="AU165" s="226" t="s">
        <v>82</v>
      </c>
      <c r="AY165" s="14" t="s">
        <v>140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4" t="s">
        <v>80</v>
      </c>
      <c r="BK165" s="227">
        <f>ROUND(I165*H165,2)</f>
        <v>0</v>
      </c>
      <c r="BL165" s="14" t="s">
        <v>204</v>
      </c>
      <c r="BM165" s="226" t="s">
        <v>110</v>
      </c>
    </row>
    <row r="166" s="2" customFormat="1" ht="24.15" customHeight="1">
      <c r="A166" s="35"/>
      <c r="B166" s="36"/>
      <c r="C166" s="235" t="s">
        <v>258</v>
      </c>
      <c r="D166" s="235" t="s">
        <v>201</v>
      </c>
      <c r="E166" s="236" t="s">
        <v>1320</v>
      </c>
      <c r="F166" s="237" t="s">
        <v>1321</v>
      </c>
      <c r="G166" s="238" t="s">
        <v>213</v>
      </c>
      <c r="H166" s="239">
        <v>1</v>
      </c>
      <c r="I166" s="240"/>
      <c r="J166" s="241">
        <f>ROUND(I166*H166,2)</f>
        <v>0</v>
      </c>
      <c r="K166" s="242"/>
      <c r="L166" s="243"/>
      <c r="M166" s="244" t="s">
        <v>1</v>
      </c>
      <c r="N166" s="245" t="s">
        <v>37</v>
      </c>
      <c r="O166" s="88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6" t="s">
        <v>233</v>
      </c>
      <c r="AT166" s="226" t="s">
        <v>201</v>
      </c>
      <c r="AU166" s="226" t="s">
        <v>82</v>
      </c>
      <c r="AY166" s="14" t="s">
        <v>140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4" t="s">
        <v>80</v>
      </c>
      <c r="BK166" s="227">
        <f>ROUND(I166*H166,2)</f>
        <v>0</v>
      </c>
      <c r="BL166" s="14" t="s">
        <v>204</v>
      </c>
      <c r="BM166" s="226" t="s">
        <v>335</v>
      </c>
    </row>
    <row r="167" s="2" customFormat="1" ht="16.5" customHeight="1">
      <c r="A167" s="35"/>
      <c r="B167" s="36"/>
      <c r="C167" s="235" t="s">
        <v>336</v>
      </c>
      <c r="D167" s="235" t="s">
        <v>201</v>
      </c>
      <c r="E167" s="236" t="s">
        <v>1262</v>
      </c>
      <c r="F167" s="237" t="s">
        <v>1263</v>
      </c>
      <c r="G167" s="238" t="s">
        <v>213</v>
      </c>
      <c r="H167" s="239">
        <v>1</v>
      </c>
      <c r="I167" s="240"/>
      <c r="J167" s="241">
        <f>ROUND(I167*H167,2)</f>
        <v>0</v>
      </c>
      <c r="K167" s="242"/>
      <c r="L167" s="243"/>
      <c r="M167" s="244" t="s">
        <v>1</v>
      </c>
      <c r="N167" s="245" t="s">
        <v>37</v>
      </c>
      <c r="O167" s="88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6" t="s">
        <v>233</v>
      </c>
      <c r="AT167" s="226" t="s">
        <v>201</v>
      </c>
      <c r="AU167" s="226" t="s">
        <v>82</v>
      </c>
      <c r="AY167" s="14" t="s">
        <v>140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14" t="s">
        <v>80</v>
      </c>
      <c r="BK167" s="227">
        <f>ROUND(I167*H167,2)</f>
        <v>0</v>
      </c>
      <c r="BL167" s="14" t="s">
        <v>204</v>
      </c>
      <c r="BM167" s="226" t="s">
        <v>339</v>
      </c>
    </row>
    <row r="168" s="2" customFormat="1" ht="24.15" customHeight="1">
      <c r="A168" s="35"/>
      <c r="B168" s="36"/>
      <c r="C168" s="235" t="s">
        <v>261</v>
      </c>
      <c r="D168" s="235" t="s">
        <v>201</v>
      </c>
      <c r="E168" s="236" t="s">
        <v>1326</v>
      </c>
      <c r="F168" s="237" t="s">
        <v>1327</v>
      </c>
      <c r="G168" s="238" t="s">
        <v>213</v>
      </c>
      <c r="H168" s="239">
        <v>1</v>
      </c>
      <c r="I168" s="240"/>
      <c r="J168" s="241">
        <f>ROUND(I168*H168,2)</f>
        <v>0</v>
      </c>
      <c r="K168" s="242"/>
      <c r="L168" s="243"/>
      <c r="M168" s="244" t="s">
        <v>1</v>
      </c>
      <c r="N168" s="245" t="s">
        <v>37</v>
      </c>
      <c r="O168" s="88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6" t="s">
        <v>233</v>
      </c>
      <c r="AT168" s="226" t="s">
        <v>201</v>
      </c>
      <c r="AU168" s="226" t="s">
        <v>82</v>
      </c>
      <c r="AY168" s="14" t="s">
        <v>140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4" t="s">
        <v>80</v>
      </c>
      <c r="BK168" s="227">
        <f>ROUND(I168*H168,2)</f>
        <v>0</v>
      </c>
      <c r="BL168" s="14" t="s">
        <v>204</v>
      </c>
      <c r="BM168" s="226" t="s">
        <v>342</v>
      </c>
    </row>
    <row r="169" s="2" customFormat="1" ht="24.15" customHeight="1">
      <c r="A169" s="35"/>
      <c r="B169" s="36"/>
      <c r="C169" s="235" t="s">
        <v>343</v>
      </c>
      <c r="D169" s="235" t="s">
        <v>201</v>
      </c>
      <c r="E169" s="236" t="s">
        <v>1328</v>
      </c>
      <c r="F169" s="237" t="s">
        <v>1329</v>
      </c>
      <c r="G169" s="238" t="s">
        <v>213</v>
      </c>
      <c r="H169" s="239">
        <v>1</v>
      </c>
      <c r="I169" s="240"/>
      <c r="J169" s="241">
        <f>ROUND(I169*H169,2)</f>
        <v>0</v>
      </c>
      <c r="K169" s="242"/>
      <c r="L169" s="243"/>
      <c r="M169" s="244" t="s">
        <v>1</v>
      </c>
      <c r="N169" s="245" t="s">
        <v>37</v>
      </c>
      <c r="O169" s="88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6" t="s">
        <v>233</v>
      </c>
      <c r="AT169" s="226" t="s">
        <v>201</v>
      </c>
      <c r="AU169" s="226" t="s">
        <v>82</v>
      </c>
      <c r="AY169" s="14" t="s">
        <v>140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14" t="s">
        <v>80</v>
      </c>
      <c r="BK169" s="227">
        <f>ROUND(I169*H169,2)</f>
        <v>0</v>
      </c>
      <c r="BL169" s="14" t="s">
        <v>204</v>
      </c>
      <c r="BM169" s="226" t="s">
        <v>346</v>
      </c>
    </row>
    <row r="170" s="2" customFormat="1" ht="16.5" customHeight="1">
      <c r="A170" s="35"/>
      <c r="B170" s="36"/>
      <c r="C170" s="235" t="s">
        <v>98</v>
      </c>
      <c r="D170" s="235" t="s">
        <v>201</v>
      </c>
      <c r="E170" s="236" t="s">
        <v>1330</v>
      </c>
      <c r="F170" s="237" t="s">
        <v>1331</v>
      </c>
      <c r="G170" s="238" t="s">
        <v>213</v>
      </c>
      <c r="H170" s="239">
        <v>1</v>
      </c>
      <c r="I170" s="240"/>
      <c r="J170" s="241">
        <f>ROUND(I170*H170,2)</f>
        <v>0</v>
      </c>
      <c r="K170" s="242"/>
      <c r="L170" s="243"/>
      <c r="M170" s="244" t="s">
        <v>1</v>
      </c>
      <c r="N170" s="245" t="s">
        <v>37</v>
      </c>
      <c r="O170" s="88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6" t="s">
        <v>233</v>
      </c>
      <c r="AT170" s="226" t="s">
        <v>201</v>
      </c>
      <c r="AU170" s="226" t="s">
        <v>82</v>
      </c>
      <c r="AY170" s="14" t="s">
        <v>140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4" t="s">
        <v>80</v>
      </c>
      <c r="BK170" s="227">
        <f>ROUND(I170*H170,2)</f>
        <v>0</v>
      </c>
      <c r="BL170" s="14" t="s">
        <v>204</v>
      </c>
      <c r="BM170" s="226" t="s">
        <v>86</v>
      </c>
    </row>
    <row r="171" s="2" customFormat="1" ht="24.15" customHeight="1">
      <c r="A171" s="35"/>
      <c r="B171" s="36"/>
      <c r="C171" s="235" t="s">
        <v>349</v>
      </c>
      <c r="D171" s="235" t="s">
        <v>201</v>
      </c>
      <c r="E171" s="236" t="s">
        <v>1332</v>
      </c>
      <c r="F171" s="237" t="s">
        <v>1333</v>
      </c>
      <c r="G171" s="238" t="s">
        <v>213</v>
      </c>
      <c r="H171" s="239">
        <v>1</v>
      </c>
      <c r="I171" s="240"/>
      <c r="J171" s="241">
        <f>ROUND(I171*H171,2)</f>
        <v>0</v>
      </c>
      <c r="K171" s="242"/>
      <c r="L171" s="243"/>
      <c r="M171" s="244" t="s">
        <v>1</v>
      </c>
      <c r="N171" s="245" t="s">
        <v>37</v>
      </c>
      <c r="O171" s="88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6" t="s">
        <v>233</v>
      </c>
      <c r="AT171" s="226" t="s">
        <v>201</v>
      </c>
      <c r="AU171" s="226" t="s">
        <v>82</v>
      </c>
      <c r="AY171" s="14" t="s">
        <v>140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14" t="s">
        <v>80</v>
      </c>
      <c r="BK171" s="227">
        <f>ROUND(I171*H171,2)</f>
        <v>0</v>
      </c>
      <c r="BL171" s="14" t="s">
        <v>204</v>
      </c>
      <c r="BM171" s="226" t="s">
        <v>352</v>
      </c>
    </row>
    <row r="172" s="2" customFormat="1" ht="24.15" customHeight="1">
      <c r="A172" s="35"/>
      <c r="B172" s="36"/>
      <c r="C172" s="235" t="s">
        <v>267</v>
      </c>
      <c r="D172" s="235" t="s">
        <v>201</v>
      </c>
      <c r="E172" s="236" t="s">
        <v>1334</v>
      </c>
      <c r="F172" s="237" t="s">
        <v>1335</v>
      </c>
      <c r="G172" s="238" t="s">
        <v>213</v>
      </c>
      <c r="H172" s="239">
        <v>2</v>
      </c>
      <c r="I172" s="240"/>
      <c r="J172" s="241">
        <f>ROUND(I172*H172,2)</f>
        <v>0</v>
      </c>
      <c r="K172" s="242"/>
      <c r="L172" s="243"/>
      <c r="M172" s="244" t="s">
        <v>1</v>
      </c>
      <c r="N172" s="245" t="s">
        <v>37</v>
      </c>
      <c r="O172" s="88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6" t="s">
        <v>233</v>
      </c>
      <c r="AT172" s="226" t="s">
        <v>201</v>
      </c>
      <c r="AU172" s="226" t="s">
        <v>82</v>
      </c>
      <c r="AY172" s="14" t="s">
        <v>140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4" t="s">
        <v>80</v>
      </c>
      <c r="BK172" s="227">
        <f>ROUND(I172*H172,2)</f>
        <v>0</v>
      </c>
      <c r="BL172" s="14" t="s">
        <v>204</v>
      </c>
      <c r="BM172" s="226" t="s">
        <v>355</v>
      </c>
    </row>
    <row r="173" s="2" customFormat="1" ht="24.15" customHeight="1">
      <c r="A173" s="35"/>
      <c r="B173" s="36"/>
      <c r="C173" s="235" t="s">
        <v>356</v>
      </c>
      <c r="D173" s="235" t="s">
        <v>201</v>
      </c>
      <c r="E173" s="236" t="s">
        <v>1336</v>
      </c>
      <c r="F173" s="237" t="s">
        <v>1337</v>
      </c>
      <c r="G173" s="238" t="s">
        <v>213</v>
      </c>
      <c r="H173" s="239">
        <v>2</v>
      </c>
      <c r="I173" s="240"/>
      <c r="J173" s="241">
        <f>ROUND(I173*H173,2)</f>
        <v>0</v>
      </c>
      <c r="K173" s="242"/>
      <c r="L173" s="243"/>
      <c r="M173" s="244" t="s">
        <v>1</v>
      </c>
      <c r="N173" s="245" t="s">
        <v>37</v>
      </c>
      <c r="O173" s="88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6" t="s">
        <v>233</v>
      </c>
      <c r="AT173" s="226" t="s">
        <v>201</v>
      </c>
      <c r="AU173" s="226" t="s">
        <v>82</v>
      </c>
      <c r="AY173" s="14" t="s">
        <v>140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4" t="s">
        <v>80</v>
      </c>
      <c r="BK173" s="227">
        <f>ROUND(I173*H173,2)</f>
        <v>0</v>
      </c>
      <c r="BL173" s="14" t="s">
        <v>204</v>
      </c>
      <c r="BM173" s="226" t="s">
        <v>359</v>
      </c>
    </row>
    <row r="174" s="2" customFormat="1" ht="24.15" customHeight="1">
      <c r="A174" s="35"/>
      <c r="B174" s="36"/>
      <c r="C174" s="235" t="s">
        <v>271</v>
      </c>
      <c r="D174" s="235" t="s">
        <v>201</v>
      </c>
      <c r="E174" s="236" t="s">
        <v>1298</v>
      </c>
      <c r="F174" s="237" t="s">
        <v>1299</v>
      </c>
      <c r="G174" s="238" t="s">
        <v>213</v>
      </c>
      <c r="H174" s="239">
        <v>2</v>
      </c>
      <c r="I174" s="240"/>
      <c r="J174" s="241">
        <f>ROUND(I174*H174,2)</f>
        <v>0</v>
      </c>
      <c r="K174" s="242"/>
      <c r="L174" s="243"/>
      <c r="M174" s="244" t="s">
        <v>1</v>
      </c>
      <c r="N174" s="245" t="s">
        <v>37</v>
      </c>
      <c r="O174" s="88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6" t="s">
        <v>233</v>
      </c>
      <c r="AT174" s="226" t="s">
        <v>201</v>
      </c>
      <c r="AU174" s="226" t="s">
        <v>82</v>
      </c>
      <c r="AY174" s="14" t="s">
        <v>140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14" t="s">
        <v>80</v>
      </c>
      <c r="BK174" s="227">
        <f>ROUND(I174*H174,2)</f>
        <v>0</v>
      </c>
      <c r="BL174" s="14" t="s">
        <v>204</v>
      </c>
      <c r="BM174" s="226" t="s">
        <v>363</v>
      </c>
    </row>
    <row r="175" s="2" customFormat="1" ht="16.5" customHeight="1">
      <c r="A175" s="35"/>
      <c r="B175" s="36"/>
      <c r="C175" s="235" t="s">
        <v>364</v>
      </c>
      <c r="D175" s="235" t="s">
        <v>201</v>
      </c>
      <c r="E175" s="236" t="s">
        <v>1338</v>
      </c>
      <c r="F175" s="237" t="s">
        <v>1339</v>
      </c>
      <c r="G175" s="238" t="s">
        <v>213</v>
      </c>
      <c r="H175" s="239">
        <v>1</v>
      </c>
      <c r="I175" s="240"/>
      <c r="J175" s="241">
        <f>ROUND(I175*H175,2)</f>
        <v>0</v>
      </c>
      <c r="K175" s="242"/>
      <c r="L175" s="243"/>
      <c r="M175" s="244" t="s">
        <v>1</v>
      </c>
      <c r="N175" s="245" t="s">
        <v>37</v>
      </c>
      <c r="O175" s="88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6" t="s">
        <v>233</v>
      </c>
      <c r="AT175" s="226" t="s">
        <v>201</v>
      </c>
      <c r="AU175" s="226" t="s">
        <v>82</v>
      </c>
      <c r="AY175" s="14" t="s">
        <v>140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4" t="s">
        <v>80</v>
      </c>
      <c r="BK175" s="227">
        <f>ROUND(I175*H175,2)</f>
        <v>0</v>
      </c>
      <c r="BL175" s="14" t="s">
        <v>204</v>
      </c>
      <c r="BM175" s="226" t="s">
        <v>367</v>
      </c>
    </row>
    <row r="176" s="2" customFormat="1" ht="24.15" customHeight="1">
      <c r="A176" s="35"/>
      <c r="B176" s="36"/>
      <c r="C176" s="235" t="s">
        <v>274</v>
      </c>
      <c r="D176" s="235" t="s">
        <v>201</v>
      </c>
      <c r="E176" s="236" t="s">
        <v>1340</v>
      </c>
      <c r="F176" s="237" t="s">
        <v>1341</v>
      </c>
      <c r="G176" s="238" t="s">
        <v>213</v>
      </c>
      <c r="H176" s="239">
        <v>1</v>
      </c>
      <c r="I176" s="240"/>
      <c r="J176" s="241">
        <f>ROUND(I176*H176,2)</f>
        <v>0</v>
      </c>
      <c r="K176" s="242"/>
      <c r="L176" s="243"/>
      <c r="M176" s="244" t="s">
        <v>1</v>
      </c>
      <c r="N176" s="245" t="s">
        <v>37</v>
      </c>
      <c r="O176" s="88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6" t="s">
        <v>233</v>
      </c>
      <c r="AT176" s="226" t="s">
        <v>201</v>
      </c>
      <c r="AU176" s="226" t="s">
        <v>82</v>
      </c>
      <c r="AY176" s="14" t="s">
        <v>140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14" t="s">
        <v>80</v>
      </c>
      <c r="BK176" s="227">
        <f>ROUND(I176*H176,2)</f>
        <v>0</v>
      </c>
      <c r="BL176" s="14" t="s">
        <v>204</v>
      </c>
      <c r="BM176" s="226" t="s">
        <v>371</v>
      </c>
    </row>
    <row r="177" s="2" customFormat="1" ht="24.15" customHeight="1">
      <c r="A177" s="35"/>
      <c r="B177" s="36"/>
      <c r="C177" s="235" t="s">
        <v>372</v>
      </c>
      <c r="D177" s="235" t="s">
        <v>201</v>
      </c>
      <c r="E177" s="236" t="s">
        <v>1342</v>
      </c>
      <c r="F177" s="237" t="s">
        <v>1343</v>
      </c>
      <c r="G177" s="238" t="s">
        <v>213</v>
      </c>
      <c r="H177" s="239">
        <v>3</v>
      </c>
      <c r="I177" s="240"/>
      <c r="J177" s="241">
        <f>ROUND(I177*H177,2)</f>
        <v>0</v>
      </c>
      <c r="K177" s="242"/>
      <c r="L177" s="243"/>
      <c r="M177" s="244" t="s">
        <v>1</v>
      </c>
      <c r="N177" s="245" t="s">
        <v>37</v>
      </c>
      <c r="O177" s="88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6" t="s">
        <v>233</v>
      </c>
      <c r="AT177" s="226" t="s">
        <v>201</v>
      </c>
      <c r="AU177" s="226" t="s">
        <v>82</v>
      </c>
      <c r="AY177" s="14" t="s">
        <v>140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4" t="s">
        <v>80</v>
      </c>
      <c r="BK177" s="227">
        <f>ROUND(I177*H177,2)</f>
        <v>0</v>
      </c>
      <c r="BL177" s="14" t="s">
        <v>204</v>
      </c>
      <c r="BM177" s="226" t="s">
        <v>375</v>
      </c>
    </row>
    <row r="178" s="2" customFormat="1" ht="24.15" customHeight="1">
      <c r="A178" s="35"/>
      <c r="B178" s="36"/>
      <c r="C178" s="235" t="s">
        <v>278</v>
      </c>
      <c r="D178" s="235" t="s">
        <v>201</v>
      </c>
      <c r="E178" s="236" t="s">
        <v>1344</v>
      </c>
      <c r="F178" s="237" t="s">
        <v>1345</v>
      </c>
      <c r="G178" s="238" t="s">
        <v>213</v>
      </c>
      <c r="H178" s="239">
        <v>3</v>
      </c>
      <c r="I178" s="240"/>
      <c r="J178" s="241">
        <f>ROUND(I178*H178,2)</f>
        <v>0</v>
      </c>
      <c r="K178" s="242"/>
      <c r="L178" s="243"/>
      <c r="M178" s="244" t="s">
        <v>1</v>
      </c>
      <c r="N178" s="245" t="s">
        <v>37</v>
      </c>
      <c r="O178" s="88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6" t="s">
        <v>233</v>
      </c>
      <c r="AT178" s="226" t="s">
        <v>201</v>
      </c>
      <c r="AU178" s="226" t="s">
        <v>82</v>
      </c>
      <c r="AY178" s="14" t="s">
        <v>140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14" t="s">
        <v>80</v>
      </c>
      <c r="BK178" s="227">
        <f>ROUND(I178*H178,2)</f>
        <v>0</v>
      </c>
      <c r="BL178" s="14" t="s">
        <v>204</v>
      </c>
      <c r="BM178" s="226" t="s">
        <v>378</v>
      </c>
    </row>
    <row r="179" s="2" customFormat="1" ht="24.15" customHeight="1">
      <c r="A179" s="35"/>
      <c r="B179" s="36"/>
      <c r="C179" s="235" t="s">
        <v>379</v>
      </c>
      <c r="D179" s="235" t="s">
        <v>201</v>
      </c>
      <c r="E179" s="236" t="s">
        <v>1346</v>
      </c>
      <c r="F179" s="237" t="s">
        <v>1347</v>
      </c>
      <c r="G179" s="238" t="s">
        <v>213</v>
      </c>
      <c r="H179" s="239">
        <v>1</v>
      </c>
      <c r="I179" s="240"/>
      <c r="J179" s="241">
        <f>ROUND(I179*H179,2)</f>
        <v>0</v>
      </c>
      <c r="K179" s="242"/>
      <c r="L179" s="243"/>
      <c r="M179" s="244" t="s">
        <v>1</v>
      </c>
      <c r="N179" s="245" t="s">
        <v>37</v>
      </c>
      <c r="O179" s="88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6" t="s">
        <v>233</v>
      </c>
      <c r="AT179" s="226" t="s">
        <v>201</v>
      </c>
      <c r="AU179" s="226" t="s">
        <v>82</v>
      </c>
      <c r="AY179" s="14" t="s">
        <v>140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4" t="s">
        <v>80</v>
      </c>
      <c r="BK179" s="227">
        <f>ROUND(I179*H179,2)</f>
        <v>0</v>
      </c>
      <c r="BL179" s="14" t="s">
        <v>204</v>
      </c>
      <c r="BM179" s="226" t="s">
        <v>382</v>
      </c>
    </row>
    <row r="180" s="2" customFormat="1" ht="24.15" customHeight="1">
      <c r="A180" s="35"/>
      <c r="B180" s="36"/>
      <c r="C180" s="235" t="s">
        <v>101</v>
      </c>
      <c r="D180" s="235" t="s">
        <v>201</v>
      </c>
      <c r="E180" s="236" t="s">
        <v>1348</v>
      </c>
      <c r="F180" s="237" t="s">
        <v>1349</v>
      </c>
      <c r="G180" s="238" t="s">
        <v>213</v>
      </c>
      <c r="H180" s="239">
        <v>2</v>
      </c>
      <c r="I180" s="240"/>
      <c r="J180" s="241">
        <f>ROUND(I180*H180,2)</f>
        <v>0</v>
      </c>
      <c r="K180" s="242"/>
      <c r="L180" s="243"/>
      <c r="M180" s="244" t="s">
        <v>1</v>
      </c>
      <c r="N180" s="245" t="s">
        <v>37</v>
      </c>
      <c r="O180" s="88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6" t="s">
        <v>233</v>
      </c>
      <c r="AT180" s="226" t="s">
        <v>201</v>
      </c>
      <c r="AU180" s="226" t="s">
        <v>82</v>
      </c>
      <c r="AY180" s="14" t="s">
        <v>140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4" t="s">
        <v>80</v>
      </c>
      <c r="BK180" s="227">
        <f>ROUND(I180*H180,2)</f>
        <v>0</v>
      </c>
      <c r="BL180" s="14" t="s">
        <v>204</v>
      </c>
      <c r="BM180" s="226" t="s">
        <v>385</v>
      </c>
    </row>
    <row r="181" s="2" customFormat="1" ht="24.15" customHeight="1">
      <c r="A181" s="35"/>
      <c r="B181" s="36"/>
      <c r="C181" s="235" t="s">
        <v>386</v>
      </c>
      <c r="D181" s="235" t="s">
        <v>201</v>
      </c>
      <c r="E181" s="236" t="s">
        <v>1350</v>
      </c>
      <c r="F181" s="237" t="s">
        <v>1351</v>
      </c>
      <c r="G181" s="238" t="s">
        <v>213</v>
      </c>
      <c r="H181" s="239">
        <v>2</v>
      </c>
      <c r="I181" s="240"/>
      <c r="J181" s="241">
        <f>ROUND(I181*H181,2)</f>
        <v>0</v>
      </c>
      <c r="K181" s="242"/>
      <c r="L181" s="243"/>
      <c r="M181" s="244" t="s">
        <v>1</v>
      </c>
      <c r="N181" s="245" t="s">
        <v>37</v>
      </c>
      <c r="O181" s="88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6" t="s">
        <v>233</v>
      </c>
      <c r="AT181" s="226" t="s">
        <v>201</v>
      </c>
      <c r="AU181" s="226" t="s">
        <v>82</v>
      </c>
      <c r="AY181" s="14" t="s">
        <v>140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4" t="s">
        <v>80</v>
      </c>
      <c r="BK181" s="227">
        <f>ROUND(I181*H181,2)</f>
        <v>0</v>
      </c>
      <c r="BL181" s="14" t="s">
        <v>204</v>
      </c>
      <c r="BM181" s="226" t="s">
        <v>389</v>
      </c>
    </row>
    <row r="182" s="2" customFormat="1" ht="24.15" customHeight="1">
      <c r="A182" s="35"/>
      <c r="B182" s="36"/>
      <c r="C182" s="235" t="s">
        <v>284</v>
      </c>
      <c r="D182" s="235" t="s">
        <v>201</v>
      </c>
      <c r="E182" s="236" t="s">
        <v>1352</v>
      </c>
      <c r="F182" s="237" t="s">
        <v>1353</v>
      </c>
      <c r="G182" s="238" t="s">
        <v>213</v>
      </c>
      <c r="H182" s="239">
        <v>1</v>
      </c>
      <c r="I182" s="240"/>
      <c r="J182" s="241">
        <f>ROUND(I182*H182,2)</f>
        <v>0</v>
      </c>
      <c r="K182" s="242"/>
      <c r="L182" s="243"/>
      <c r="M182" s="244" t="s">
        <v>1</v>
      </c>
      <c r="N182" s="245" t="s">
        <v>37</v>
      </c>
      <c r="O182" s="88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6" t="s">
        <v>233</v>
      </c>
      <c r="AT182" s="226" t="s">
        <v>201</v>
      </c>
      <c r="AU182" s="226" t="s">
        <v>82</v>
      </c>
      <c r="AY182" s="14" t="s">
        <v>140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14" t="s">
        <v>80</v>
      </c>
      <c r="BK182" s="227">
        <f>ROUND(I182*H182,2)</f>
        <v>0</v>
      </c>
      <c r="BL182" s="14" t="s">
        <v>204</v>
      </c>
      <c r="BM182" s="226" t="s">
        <v>392</v>
      </c>
    </row>
    <row r="183" s="2" customFormat="1" ht="24.15" customHeight="1">
      <c r="A183" s="35"/>
      <c r="B183" s="36"/>
      <c r="C183" s="235" t="s">
        <v>393</v>
      </c>
      <c r="D183" s="235" t="s">
        <v>201</v>
      </c>
      <c r="E183" s="236" t="s">
        <v>1354</v>
      </c>
      <c r="F183" s="237" t="s">
        <v>1355</v>
      </c>
      <c r="G183" s="238" t="s">
        <v>213</v>
      </c>
      <c r="H183" s="239">
        <v>1</v>
      </c>
      <c r="I183" s="240"/>
      <c r="J183" s="241">
        <f>ROUND(I183*H183,2)</f>
        <v>0</v>
      </c>
      <c r="K183" s="242"/>
      <c r="L183" s="243"/>
      <c r="M183" s="244" t="s">
        <v>1</v>
      </c>
      <c r="N183" s="245" t="s">
        <v>37</v>
      </c>
      <c r="O183" s="88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6" t="s">
        <v>233</v>
      </c>
      <c r="AT183" s="226" t="s">
        <v>201</v>
      </c>
      <c r="AU183" s="226" t="s">
        <v>82</v>
      </c>
      <c r="AY183" s="14" t="s">
        <v>140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14" t="s">
        <v>80</v>
      </c>
      <c r="BK183" s="227">
        <f>ROUND(I183*H183,2)</f>
        <v>0</v>
      </c>
      <c r="BL183" s="14" t="s">
        <v>204</v>
      </c>
      <c r="BM183" s="226" t="s">
        <v>396</v>
      </c>
    </row>
    <row r="184" s="2" customFormat="1" ht="21.75" customHeight="1">
      <c r="A184" s="35"/>
      <c r="B184" s="36"/>
      <c r="C184" s="235" t="s">
        <v>287</v>
      </c>
      <c r="D184" s="235" t="s">
        <v>201</v>
      </c>
      <c r="E184" s="236" t="s">
        <v>1356</v>
      </c>
      <c r="F184" s="237" t="s">
        <v>1357</v>
      </c>
      <c r="G184" s="238" t="s">
        <v>213</v>
      </c>
      <c r="H184" s="239">
        <v>1</v>
      </c>
      <c r="I184" s="240"/>
      <c r="J184" s="241">
        <f>ROUND(I184*H184,2)</f>
        <v>0</v>
      </c>
      <c r="K184" s="242"/>
      <c r="L184" s="243"/>
      <c r="M184" s="244" t="s">
        <v>1</v>
      </c>
      <c r="N184" s="245" t="s">
        <v>37</v>
      </c>
      <c r="O184" s="88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6" t="s">
        <v>233</v>
      </c>
      <c r="AT184" s="226" t="s">
        <v>201</v>
      </c>
      <c r="AU184" s="226" t="s">
        <v>82</v>
      </c>
      <c r="AY184" s="14" t="s">
        <v>140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4" t="s">
        <v>80</v>
      </c>
      <c r="BK184" s="227">
        <f>ROUND(I184*H184,2)</f>
        <v>0</v>
      </c>
      <c r="BL184" s="14" t="s">
        <v>204</v>
      </c>
      <c r="BM184" s="226" t="s">
        <v>399</v>
      </c>
    </row>
    <row r="185" s="2" customFormat="1" ht="21.75" customHeight="1">
      <c r="A185" s="35"/>
      <c r="B185" s="36"/>
      <c r="C185" s="235" t="s">
        <v>400</v>
      </c>
      <c r="D185" s="235" t="s">
        <v>201</v>
      </c>
      <c r="E185" s="236" t="s">
        <v>1358</v>
      </c>
      <c r="F185" s="237" t="s">
        <v>1359</v>
      </c>
      <c r="G185" s="238" t="s">
        <v>213</v>
      </c>
      <c r="H185" s="239">
        <v>1</v>
      </c>
      <c r="I185" s="240"/>
      <c r="J185" s="241">
        <f>ROUND(I185*H185,2)</f>
        <v>0</v>
      </c>
      <c r="K185" s="242"/>
      <c r="L185" s="243"/>
      <c r="M185" s="244" t="s">
        <v>1</v>
      </c>
      <c r="N185" s="245" t="s">
        <v>37</v>
      </c>
      <c r="O185" s="88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6" t="s">
        <v>233</v>
      </c>
      <c r="AT185" s="226" t="s">
        <v>201</v>
      </c>
      <c r="AU185" s="226" t="s">
        <v>82</v>
      </c>
      <c r="AY185" s="14" t="s">
        <v>140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14" t="s">
        <v>80</v>
      </c>
      <c r="BK185" s="227">
        <f>ROUND(I185*H185,2)</f>
        <v>0</v>
      </c>
      <c r="BL185" s="14" t="s">
        <v>204</v>
      </c>
      <c r="BM185" s="226" t="s">
        <v>403</v>
      </c>
    </row>
    <row r="186" s="2" customFormat="1" ht="24.15" customHeight="1">
      <c r="A186" s="35"/>
      <c r="B186" s="36"/>
      <c r="C186" s="235" t="s">
        <v>292</v>
      </c>
      <c r="D186" s="235" t="s">
        <v>201</v>
      </c>
      <c r="E186" s="236" t="s">
        <v>1360</v>
      </c>
      <c r="F186" s="237" t="s">
        <v>1361</v>
      </c>
      <c r="G186" s="238" t="s">
        <v>213</v>
      </c>
      <c r="H186" s="239">
        <v>1</v>
      </c>
      <c r="I186" s="240"/>
      <c r="J186" s="241">
        <f>ROUND(I186*H186,2)</f>
        <v>0</v>
      </c>
      <c r="K186" s="242"/>
      <c r="L186" s="243"/>
      <c r="M186" s="244" t="s">
        <v>1</v>
      </c>
      <c r="N186" s="245" t="s">
        <v>37</v>
      </c>
      <c r="O186" s="88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6" t="s">
        <v>233</v>
      </c>
      <c r="AT186" s="226" t="s">
        <v>201</v>
      </c>
      <c r="AU186" s="226" t="s">
        <v>82</v>
      </c>
      <c r="AY186" s="14" t="s">
        <v>140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14" t="s">
        <v>80</v>
      </c>
      <c r="BK186" s="227">
        <f>ROUND(I186*H186,2)</f>
        <v>0</v>
      </c>
      <c r="BL186" s="14" t="s">
        <v>204</v>
      </c>
      <c r="BM186" s="226" t="s">
        <v>406</v>
      </c>
    </row>
    <row r="187" s="2" customFormat="1" ht="21.75" customHeight="1">
      <c r="A187" s="35"/>
      <c r="B187" s="36"/>
      <c r="C187" s="235" t="s">
        <v>407</v>
      </c>
      <c r="D187" s="235" t="s">
        <v>201</v>
      </c>
      <c r="E187" s="236" t="s">
        <v>1358</v>
      </c>
      <c r="F187" s="237" t="s">
        <v>1359</v>
      </c>
      <c r="G187" s="238" t="s">
        <v>213</v>
      </c>
      <c r="H187" s="239">
        <v>1</v>
      </c>
      <c r="I187" s="240"/>
      <c r="J187" s="241">
        <f>ROUND(I187*H187,2)</f>
        <v>0</v>
      </c>
      <c r="K187" s="242"/>
      <c r="L187" s="243"/>
      <c r="M187" s="244" t="s">
        <v>1</v>
      </c>
      <c r="N187" s="245" t="s">
        <v>37</v>
      </c>
      <c r="O187" s="88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6" t="s">
        <v>233</v>
      </c>
      <c r="AT187" s="226" t="s">
        <v>201</v>
      </c>
      <c r="AU187" s="226" t="s">
        <v>82</v>
      </c>
      <c r="AY187" s="14" t="s">
        <v>140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14" t="s">
        <v>80</v>
      </c>
      <c r="BK187" s="227">
        <f>ROUND(I187*H187,2)</f>
        <v>0</v>
      </c>
      <c r="BL187" s="14" t="s">
        <v>204</v>
      </c>
      <c r="BM187" s="226" t="s">
        <v>410</v>
      </c>
    </row>
    <row r="188" s="2" customFormat="1" ht="24.15" customHeight="1">
      <c r="A188" s="35"/>
      <c r="B188" s="36"/>
      <c r="C188" s="235" t="s">
        <v>296</v>
      </c>
      <c r="D188" s="235" t="s">
        <v>201</v>
      </c>
      <c r="E188" s="236" t="s">
        <v>1352</v>
      </c>
      <c r="F188" s="237" t="s">
        <v>1353</v>
      </c>
      <c r="G188" s="238" t="s">
        <v>213</v>
      </c>
      <c r="H188" s="239">
        <v>1</v>
      </c>
      <c r="I188" s="240"/>
      <c r="J188" s="241">
        <f>ROUND(I188*H188,2)</f>
        <v>0</v>
      </c>
      <c r="K188" s="242"/>
      <c r="L188" s="243"/>
      <c r="M188" s="244" t="s">
        <v>1</v>
      </c>
      <c r="N188" s="245" t="s">
        <v>37</v>
      </c>
      <c r="O188" s="88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6" t="s">
        <v>233</v>
      </c>
      <c r="AT188" s="226" t="s">
        <v>201</v>
      </c>
      <c r="AU188" s="226" t="s">
        <v>82</v>
      </c>
      <c r="AY188" s="14" t="s">
        <v>140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4" t="s">
        <v>80</v>
      </c>
      <c r="BK188" s="227">
        <f>ROUND(I188*H188,2)</f>
        <v>0</v>
      </c>
      <c r="BL188" s="14" t="s">
        <v>204</v>
      </c>
      <c r="BM188" s="226" t="s">
        <v>413</v>
      </c>
    </row>
    <row r="189" s="2" customFormat="1" ht="24.15" customHeight="1">
      <c r="A189" s="35"/>
      <c r="B189" s="36"/>
      <c r="C189" s="235" t="s">
        <v>414</v>
      </c>
      <c r="D189" s="235" t="s">
        <v>201</v>
      </c>
      <c r="E189" s="236" t="s">
        <v>1354</v>
      </c>
      <c r="F189" s="237" t="s">
        <v>1355</v>
      </c>
      <c r="G189" s="238" t="s">
        <v>213</v>
      </c>
      <c r="H189" s="239">
        <v>1</v>
      </c>
      <c r="I189" s="240"/>
      <c r="J189" s="241">
        <f>ROUND(I189*H189,2)</f>
        <v>0</v>
      </c>
      <c r="K189" s="242"/>
      <c r="L189" s="243"/>
      <c r="M189" s="244" t="s">
        <v>1</v>
      </c>
      <c r="N189" s="245" t="s">
        <v>37</v>
      </c>
      <c r="O189" s="88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6" t="s">
        <v>233</v>
      </c>
      <c r="AT189" s="226" t="s">
        <v>201</v>
      </c>
      <c r="AU189" s="226" t="s">
        <v>82</v>
      </c>
      <c r="AY189" s="14" t="s">
        <v>140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14" t="s">
        <v>80</v>
      </c>
      <c r="BK189" s="227">
        <f>ROUND(I189*H189,2)</f>
        <v>0</v>
      </c>
      <c r="BL189" s="14" t="s">
        <v>204</v>
      </c>
      <c r="BM189" s="226" t="s">
        <v>417</v>
      </c>
    </row>
    <row r="190" s="2" customFormat="1" ht="24.15" customHeight="1">
      <c r="A190" s="35"/>
      <c r="B190" s="36"/>
      <c r="C190" s="235" t="s">
        <v>104</v>
      </c>
      <c r="D190" s="235" t="s">
        <v>201</v>
      </c>
      <c r="E190" s="236" t="s">
        <v>1362</v>
      </c>
      <c r="F190" s="237" t="s">
        <v>1363</v>
      </c>
      <c r="G190" s="238" t="s">
        <v>213</v>
      </c>
      <c r="H190" s="239">
        <v>1</v>
      </c>
      <c r="I190" s="240"/>
      <c r="J190" s="241">
        <f>ROUND(I190*H190,2)</f>
        <v>0</v>
      </c>
      <c r="K190" s="242"/>
      <c r="L190" s="243"/>
      <c r="M190" s="244" t="s">
        <v>1</v>
      </c>
      <c r="N190" s="245" t="s">
        <v>37</v>
      </c>
      <c r="O190" s="88"/>
      <c r="P190" s="224">
        <f>O190*H190</f>
        <v>0</v>
      </c>
      <c r="Q190" s="224">
        <v>0</v>
      </c>
      <c r="R190" s="224">
        <f>Q190*H190</f>
        <v>0</v>
      </c>
      <c r="S190" s="224">
        <v>0</v>
      </c>
      <c r="T190" s="22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6" t="s">
        <v>233</v>
      </c>
      <c r="AT190" s="226" t="s">
        <v>201</v>
      </c>
      <c r="AU190" s="226" t="s">
        <v>82</v>
      </c>
      <c r="AY190" s="14" t="s">
        <v>140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14" t="s">
        <v>80</v>
      </c>
      <c r="BK190" s="227">
        <f>ROUND(I190*H190,2)</f>
        <v>0</v>
      </c>
      <c r="BL190" s="14" t="s">
        <v>204</v>
      </c>
      <c r="BM190" s="226" t="s">
        <v>420</v>
      </c>
    </row>
    <row r="191" s="2" customFormat="1" ht="16.5" customHeight="1">
      <c r="A191" s="35"/>
      <c r="B191" s="36"/>
      <c r="C191" s="235" t="s">
        <v>421</v>
      </c>
      <c r="D191" s="235" t="s">
        <v>201</v>
      </c>
      <c r="E191" s="236" t="s">
        <v>1364</v>
      </c>
      <c r="F191" s="237" t="s">
        <v>1365</v>
      </c>
      <c r="G191" s="238" t="s">
        <v>213</v>
      </c>
      <c r="H191" s="239">
        <v>1</v>
      </c>
      <c r="I191" s="240"/>
      <c r="J191" s="241">
        <f>ROUND(I191*H191,2)</f>
        <v>0</v>
      </c>
      <c r="K191" s="242"/>
      <c r="L191" s="243"/>
      <c r="M191" s="244" t="s">
        <v>1</v>
      </c>
      <c r="N191" s="245" t="s">
        <v>37</v>
      </c>
      <c r="O191" s="88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6" t="s">
        <v>233</v>
      </c>
      <c r="AT191" s="226" t="s">
        <v>201</v>
      </c>
      <c r="AU191" s="226" t="s">
        <v>82</v>
      </c>
      <c r="AY191" s="14" t="s">
        <v>140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14" t="s">
        <v>80</v>
      </c>
      <c r="BK191" s="227">
        <f>ROUND(I191*H191,2)</f>
        <v>0</v>
      </c>
      <c r="BL191" s="14" t="s">
        <v>204</v>
      </c>
      <c r="BM191" s="226" t="s">
        <v>424</v>
      </c>
    </row>
    <row r="192" s="2" customFormat="1" ht="24.15" customHeight="1">
      <c r="A192" s="35"/>
      <c r="B192" s="36"/>
      <c r="C192" s="235" t="s">
        <v>302</v>
      </c>
      <c r="D192" s="235" t="s">
        <v>201</v>
      </c>
      <c r="E192" s="236" t="s">
        <v>1366</v>
      </c>
      <c r="F192" s="237" t="s">
        <v>1367</v>
      </c>
      <c r="G192" s="238" t="s">
        <v>213</v>
      </c>
      <c r="H192" s="239">
        <v>1</v>
      </c>
      <c r="I192" s="240"/>
      <c r="J192" s="241">
        <f>ROUND(I192*H192,2)</f>
        <v>0</v>
      </c>
      <c r="K192" s="242"/>
      <c r="L192" s="243"/>
      <c r="M192" s="244" t="s">
        <v>1</v>
      </c>
      <c r="N192" s="245" t="s">
        <v>37</v>
      </c>
      <c r="O192" s="88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6" t="s">
        <v>233</v>
      </c>
      <c r="AT192" s="226" t="s">
        <v>201</v>
      </c>
      <c r="AU192" s="226" t="s">
        <v>82</v>
      </c>
      <c r="AY192" s="14" t="s">
        <v>140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14" t="s">
        <v>80</v>
      </c>
      <c r="BK192" s="227">
        <f>ROUND(I192*H192,2)</f>
        <v>0</v>
      </c>
      <c r="BL192" s="14" t="s">
        <v>204</v>
      </c>
      <c r="BM192" s="226" t="s">
        <v>427</v>
      </c>
    </row>
    <row r="193" s="2" customFormat="1" ht="24.15" customHeight="1">
      <c r="A193" s="35"/>
      <c r="B193" s="36"/>
      <c r="C193" s="235" t="s">
        <v>428</v>
      </c>
      <c r="D193" s="235" t="s">
        <v>201</v>
      </c>
      <c r="E193" s="236" t="s">
        <v>1368</v>
      </c>
      <c r="F193" s="237" t="s">
        <v>1369</v>
      </c>
      <c r="G193" s="238" t="s">
        <v>213</v>
      </c>
      <c r="H193" s="239">
        <v>1</v>
      </c>
      <c r="I193" s="240"/>
      <c r="J193" s="241">
        <f>ROUND(I193*H193,2)</f>
        <v>0</v>
      </c>
      <c r="K193" s="242"/>
      <c r="L193" s="243"/>
      <c r="M193" s="244" t="s">
        <v>1</v>
      </c>
      <c r="N193" s="245" t="s">
        <v>37</v>
      </c>
      <c r="O193" s="88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6" t="s">
        <v>233</v>
      </c>
      <c r="AT193" s="226" t="s">
        <v>201</v>
      </c>
      <c r="AU193" s="226" t="s">
        <v>82</v>
      </c>
      <c r="AY193" s="14" t="s">
        <v>140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14" t="s">
        <v>80</v>
      </c>
      <c r="BK193" s="227">
        <f>ROUND(I193*H193,2)</f>
        <v>0</v>
      </c>
      <c r="BL193" s="14" t="s">
        <v>204</v>
      </c>
      <c r="BM193" s="226" t="s">
        <v>431</v>
      </c>
    </row>
    <row r="194" s="2" customFormat="1" ht="21.75" customHeight="1">
      <c r="A194" s="35"/>
      <c r="B194" s="36"/>
      <c r="C194" s="235" t="s">
        <v>306</v>
      </c>
      <c r="D194" s="235" t="s">
        <v>201</v>
      </c>
      <c r="E194" s="236" t="s">
        <v>1370</v>
      </c>
      <c r="F194" s="237" t="s">
        <v>1371</v>
      </c>
      <c r="G194" s="238" t="s">
        <v>213</v>
      </c>
      <c r="H194" s="239">
        <v>1</v>
      </c>
      <c r="I194" s="240"/>
      <c r="J194" s="241">
        <f>ROUND(I194*H194,2)</f>
        <v>0</v>
      </c>
      <c r="K194" s="242"/>
      <c r="L194" s="243"/>
      <c r="M194" s="244" t="s">
        <v>1</v>
      </c>
      <c r="N194" s="245" t="s">
        <v>37</v>
      </c>
      <c r="O194" s="88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6" t="s">
        <v>233</v>
      </c>
      <c r="AT194" s="226" t="s">
        <v>201</v>
      </c>
      <c r="AU194" s="226" t="s">
        <v>82</v>
      </c>
      <c r="AY194" s="14" t="s">
        <v>140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14" t="s">
        <v>80</v>
      </c>
      <c r="BK194" s="227">
        <f>ROUND(I194*H194,2)</f>
        <v>0</v>
      </c>
      <c r="BL194" s="14" t="s">
        <v>204</v>
      </c>
      <c r="BM194" s="226" t="s">
        <v>434</v>
      </c>
    </row>
    <row r="195" s="2" customFormat="1" ht="24.15" customHeight="1">
      <c r="A195" s="35"/>
      <c r="B195" s="36"/>
      <c r="C195" s="235" t="s">
        <v>435</v>
      </c>
      <c r="D195" s="235" t="s">
        <v>201</v>
      </c>
      <c r="E195" s="236" t="s">
        <v>1368</v>
      </c>
      <c r="F195" s="237" t="s">
        <v>1369</v>
      </c>
      <c r="G195" s="238" t="s">
        <v>213</v>
      </c>
      <c r="H195" s="239">
        <v>1</v>
      </c>
      <c r="I195" s="240"/>
      <c r="J195" s="241">
        <f>ROUND(I195*H195,2)</f>
        <v>0</v>
      </c>
      <c r="K195" s="242"/>
      <c r="L195" s="243"/>
      <c r="M195" s="244" t="s">
        <v>1</v>
      </c>
      <c r="N195" s="245" t="s">
        <v>37</v>
      </c>
      <c r="O195" s="88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6" t="s">
        <v>233</v>
      </c>
      <c r="AT195" s="226" t="s">
        <v>201</v>
      </c>
      <c r="AU195" s="226" t="s">
        <v>82</v>
      </c>
      <c r="AY195" s="14" t="s">
        <v>140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14" t="s">
        <v>80</v>
      </c>
      <c r="BK195" s="227">
        <f>ROUND(I195*H195,2)</f>
        <v>0</v>
      </c>
      <c r="BL195" s="14" t="s">
        <v>204</v>
      </c>
      <c r="BM195" s="226" t="s">
        <v>438</v>
      </c>
    </row>
    <row r="196" s="2" customFormat="1" ht="24.15" customHeight="1">
      <c r="A196" s="35"/>
      <c r="B196" s="36"/>
      <c r="C196" s="235" t="s">
        <v>309</v>
      </c>
      <c r="D196" s="235" t="s">
        <v>201</v>
      </c>
      <c r="E196" s="236" t="s">
        <v>1352</v>
      </c>
      <c r="F196" s="237" t="s">
        <v>1353</v>
      </c>
      <c r="G196" s="238" t="s">
        <v>213</v>
      </c>
      <c r="H196" s="239">
        <v>1</v>
      </c>
      <c r="I196" s="240"/>
      <c r="J196" s="241">
        <f>ROUND(I196*H196,2)</f>
        <v>0</v>
      </c>
      <c r="K196" s="242"/>
      <c r="L196" s="243"/>
      <c r="M196" s="244" t="s">
        <v>1</v>
      </c>
      <c r="N196" s="245" t="s">
        <v>37</v>
      </c>
      <c r="O196" s="88"/>
      <c r="P196" s="224">
        <f>O196*H196</f>
        <v>0</v>
      </c>
      <c r="Q196" s="224">
        <v>0</v>
      </c>
      <c r="R196" s="224">
        <f>Q196*H196</f>
        <v>0</v>
      </c>
      <c r="S196" s="224">
        <v>0</v>
      </c>
      <c r="T196" s="22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6" t="s">
        <v>233</v>
      </c>
      <c r="AT196" s="226" t="s">
        <v>201</v>
      </c>
      <c r="AU196" s="226" t="s">
        <v>82</v>
      </c>
      <c r="AY196" s="14" t="s">
        <v>140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14" t="s">
        <v>80</v>
      </c>
      <c r="BK196" s="227">
        <f>ROUND(I196*H196,2)</f>
        <v>0</v>
      </c>
      <c r="BL196" s="14" t="s">
        <v>204</v>
      </c>
      <c r="BM196" s="226" t="s">
        <v>441</v>
      </c>
    </row>
    <row r="197" s="2" customFormat="1" ht="24.15" customHeight="1">
      <c r="A197" s="35"/>
      <c r="B197" s="36"/>
      <c r="C197" s="235" t="s">
        <v>442</v>
      </c>
      <c r="D197" s="235" t="s">
        <v>201</v>
      </c>
      <c r="E197" s="236" t="s">
        <v>1372</v>
      </c>
      <c r="F197" s="237" t="s">
        <v>1361</v>
      </c>
      <c r="G197" s="238" t="s">
        <v>213</v>
      </c>
      <c r="H197" s="239">
        <v>1</v>
      </c>
      <c r="I197" s="240"/>
      <c r="J197" s="241">
        <f>ROUND(I197*H197,2)</f>
        <v>0</v>
      </c>
      <c r="K197" s="242"/>
      <c r="L197" s="243"/>
      <c r="M197" s="244" t="s">
        <v>1</v>
      </c>
      <c r="N197" s="245" t="s">
        <v>37</v>
      </c>
      <c r="O197" s="88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6" t="s">
        <v>233</v>
      </c>
      <c r="AT197" s="226" t="s">
        <v>201</v>
      </c>
      <c r="AU197" s="226" t="s">
        <v>82</v>
      </c>
      <c r="AY197" s="14" t="s">
        <v>140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4" t="s">
        <v>80</v>
      </c>
      <c r="BK197" s="227">
        <f>ROUND(I197*H197,2)</f>
        <v>0</v>
      </c>
      <c r="BL197" s="14" t="s">
        <v>204</v>
      </c>
      <c r="BM197" s="226" t="s">
        <v>445</v>
      </c>
    </row>
    <row r="198" s="2" customFormat="1" ht="21.75" customHeight="1">
      <c r="A198" s="35"/>
      <c r="B198" s="36"/>
      <c r="C198" s="235" t="s">
        <v>313</v>
      </c>
      <c r="D198" s="235" t="s">
        <v>201</v>
      </c>
      <c r="E198" s="236" t="s">
        <v>1358</v>
      </c>
      <c r="F198" s="237" t="s">
        <v>1359</v>
      </c>
      <c r="G198" s="238" t="s">
        <v>213</v>
      </c>
      <c r="H198" s="239">
        <v>1</v>
      </c>
      <c r="I198" s="240"/>
      <c r="J198" s="241">
        <f>ROUND(I198*H198,2)</f>
        <v>0</v>
      </c>
      <c r="K198" s="242"/>
      <c r="L198" s="243"/>
      <c r="M198" s="244" t="s">
        <v>1</v>
      </c>
      <c r="N198" s="245" t="s">
        <v>37</v>
      </c>
      <c r="O198" s="88"/>
      <c r="P198" s="224">
        <f>O198*H198</f>
        <v>0</v>
      </c>
      <c r="Q198" s="224">
        <v>0</v>
      </c>
      <c r="R198" s="224">
        <f>Q198*H198</f>
        <v>0</v>
      </c>
      <c r="S198" s="224">
        <v>0</v>
      </c>
      <c r="T198" s="225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6" t="s">
        <v>233</v>
      </c>
      <c r="AT198" s="226" t="s">
        <v>201</v>
      </c>
      <c r="AU198" s="226" t="s">
        <v>82</v>
      </c>
      <c r="AY198" s="14" t="s">
        <v>140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14" t="s">
        <v>80</v>
      </c>
      <c r="BK198" s="227">
        <f>ROUND(I198*H198,2)</f>
        <v>0</v>
      </c>
      <c r="BL198" s="14" t="s">
        <v>204</v>
      </c>
      <c r="BM198" s="226" t="s">
        <v>450</v>
      </c>
    </row>
    <row r="199" s="2" customFormat="1" ht="24.15" customHeight="1">
      <c r="A199" s="35"/>
      <c r="B199" s="36"/>
      <c r="C199" s="235" t="s">
        <v>451</v>
      </c>
      <c r="D199" s="235" t="s">
        <v>201</v>
      </c>
      <c r="E199" s="236" t="s">
        <v>1373</v>
      </c>
      <c r="F199" s="237" t="s">
        <v>1374</v>
      </c>
      <c r="G199" s="238" t="s">
        <v>213</v>
      </c>
      <c r="H199" s="239">
        <v>1</v>
      </c>
      <c r="I199" s="240"/>
      <c r="J199" s="241">
        <f>ROUND(I199*H199,2)</f>
        <v>0</v>
      </c>
      <c r="K199" s="242"/>
      <c r="L199" s="243"/>
      <c r="M199" s="244" t="s">
        <v>1</v>
      </c>
      <c r="N199" s="245" t="s">
        <v>37</v>
      </c>
      <c r="O199" s="88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6" t="s">
        <v>233</v>
      </c>
      <c r="AT199" s="226" t="s">
        <v>201</v>
      </c>
      <c r="AU199" s="226" t="s">
        <v>82</v>
      </c>
      <c r="AY199" s="14" t="s">
        <v>140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14" t="s">
        <v>80</v>
      </c>
      <c r="BK199" s="227">
        <f>ROUND(I199*H199,2)</f>
        <v>0</v>
      </c>
      <c r="BL199" s="14" t="s">
        <v>204</v>
      </c>
      <c r="BM199" s="226" t="s">
        <v>454</v>
      </c>
    </row>
    <row r="200" s="2" customFormat="1" ht="24.15" customHeight="1">
      <c r="A200" s="35"/>
      <c r="B200" s="36"/>
      <c r="C200" s="235" t="s">
        <v>107</v>
      </c>
      <c r="D200" s="235" t="s">
        <v>201</v>
      </c>
      <c r="E200" s="236" t="s">
        <v>1375</v>
      </c>
      <c r="F200" s="237" t="s">
        <v>1376</v>
      </c>
      <c r="G200" s="238" t="s">
        <v>213</v>
      </c>
      <c r="H200" s="239">
        <v>1</v>
      </c>
      <c r="I200" s="240"/>
      <c r="J200" s="241">
        <f>ROUND(I200*H200,2)</f>
        <v>0</v>
      </c>
      <c r="K200" s="242"/>
      <c r="L200" s="243"/>
      <c r="M200" s="244" t="s">
        <v>1</v>
      </c>
      <c r="N200" s="245" t="s">
        <v>37</v>
      </c>
      <c r="O200" s="88"/>
      <c r="P200" s="224">
        <f>O200*H200</f>
        <v>0</v>
      </c>
      <c r="Q200" s="224">
        <v>0</v>
      </c>
      <c r="R200" s="224">
        <f>Q200*H200</f>
        <v>0</v>
      </c>
      <c r="S200" s="224">
        <v>0</v>
      </c>
      <c r="T200" s="225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6" t="s">
        <v>233</v>
      </c>
      <c r="AT200" s="226" t="s">
        <v>201</v>
      </c>
      <c r="AU200" s="226" t="s">
        <v>82</v>
      </c>
      <c r="AY200" s="14" t="s">
        <v>140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14" t="s">
        <v>80</v>
      </c>
      <c r="BK200" s="227">
        <f>ROUND(I200*H200,2)</f>
        <v>0</v>
      </c>
      <c r="BL200" s="14" t="s">
        <v>204</v>
      </c>
      <c r="BM200" s="226" t="s">
        <v>457</v>
      </c>
    </row>
    <row r="201" s="2" customFormat="1" ht="21.75" customHeight="1">
      <c r="A201" s="35"/>
      <c r="B201" s="36"/>
      <c r="C201" s="235" t="s">
        <v>458</v>
      </c>
      <c r="D201" s="235" t="s">
        <v>201</v>
      </c>
      <c r="E201" s="236" t="s">
        <v>1282</v>
      </c>
      <c r="F201" s="237" t="s">
        <v>1283</v>
      </c>
      <c r="G201" s="238" t="s">
        <v>213</v>
      </c>
      <c r="H201" s="239">
        <v>1</v>
      </c>
      <c r="I201" s="240"/>
      <c r="J201" s="241">
        <f>ROUND(I201*H201,2)</f>
        <v>0</v>
      </c>
      <c r="K201" s="242"/>
      <c r="L201" s="243"/>
      <c r="M201" s="244" t="s">
        <v>1</v>
      </c>
      <c r="N201" s="245" t="s">
        <v>37</v>
      </c>
      <c r="O201" s="88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6" t="s">
        <v>233</v>
      </c>
      <c r="AT201" s="226" t="s">
        <v>201</v>
      </c>
      <c r="AU201" s="226" t="s">
        <v>82</v>
      </c>
      <c r="AY201" s="14" t="s">
        <v>140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14" t="s">
        <v>80</v>
      </c>
      <c r="BK201" s="227">
        <f>ROUND(I201*H201,2)</f>
        <v>0</v>
      </c>
      <c r="BL201" s="14" t="s">
        <v>204</v>
      </c>
      <c r="BM201" s="226" t="s">
        <v>461</v>
      </c>
    </row>
    <row r="202" s="2" customFormat="1" ht="21.75" customHeight="1">
      <c r="A202" s="35"/>
      <c r="B202" s="36"/>
      <c r="C202" s="235" t="s">
        <v>319</v>
      </c>
      <c r="D202" s="235" t="s">
        <v>201</v>
      </c>
      <c r="E202" s="236" t="s">
        <v>1377</v>
      </c>
      <c r="F202" s="237" t="s">
        <v>1378</v>
      </c>
      <c r="G202" s="238" t="s">
        <v>213</v>
      </c>
      <c r="H202" s="239">
        <v>1</v>
      </c>
      <c r="I202" s="240"/>
      <c r="J202" s="241">
        <f>ROUND(I202*H202,2)</f>
        <v>0</v>
      </c>
      <c r="K202" s="242"/>
      <c r="L202" s="243"/>
      <c r="M202" s="244" t="s">
        <v>1</v>
      </c>
      <c r="N202" s="245" t="s">
        <v>37</v>
      </c>
      <c r="O202" s="88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6" t="s">
        <v>233</v>
      </c>
      <c r="AT202" s="226" t="s">
        <v>201</v>
      </c>
      <c r="AU202" s="226" t="s">
        <v>82</v>
      </c>
      <c r="AY202" s="14" t="s">
        <v>140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14" t="s">
        <v>80</v>
      </c>
      <c r="BK202" s="227">
        <f>ROUND(I202*H202,2)</f>
        <v>0</v>
      </c>
      <c r="BL202" s="14" t="s">
        <v>204</v>
      </c>
      <c r="BM202" s="226" t="s">
        <v>466</v>
      </c>
    </row>
    <row r="203" s="2" customFormat="1" ht="21.75" customHeight="1">
      <c r="A203" s="35"/>
      <c r="B203" s="36"/>
      <c r="C203" s="235" t="s">
        <v>471</v>
      </c>
      <c r="D203" s="235" t="s">
        <v>201</v>
      </c>
      <c r="E203" s="236" t="s">
        <v>1379</v>
      </c>
      <c r="F203" s="237" t="s">
        <v>1380</v>
      </c>
      <c r="G203" s="238" t="s">
        <v>213</v>
      </c>
      <c r="H203" s="239">
        <v>1</v>
      </c>
      <c r="I203" s="240"/>
      <c r="J203" s="241">
        <f>ROUND(I203*H203,2)</f>
        <v>0</v>
      </c>
      <c r="K203" s="242"/>
      <c r="L203" s="243"/>
      <c r="M203" s="244" t="s">
        <v>1</v>
      </c>
      <c r="N203" s="245" t="s">
        <v>37</v>
      </c>
      <c r="O203" s="88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6" t="s">
        <v>233</v>
      </c>
      <c r="AT203" s="226" t="s">
        <v>201</v>
      </c>
      <c r="AU203" s="226" t="s">
        <v>82</v>
      </c>
      <c r="AY203" s="14" t="s">
        <v>140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14" t="s">
        <v>80</v>
      </c>
      <c r="BK203" s="227">
        <f>ROUND(I203*H203,2)</f>
        <v>0</v>
      </c>
      <c r="BL203" s="14" t="s">
        <v>204</v>
      </c>
      <c r="BM203" s="226" t="s">
        <v>474</v>
      </c>
    </row>
    <row r="204" s="2" customFormat="1" ht="24.15" customHeight="1">
      <c r="A204" s="35"/>
      <c r="B204" s="36"/>
      <c r="C204" s="235" t="s">
        <v>322</v>
      </c>
      <c r="D204" s="235" t="s">
        <v>201</v>
      </c>
      <c r="E204" s="236" t="s">
        <v>1288</v>
      </c>
      <c r="F204" s="237" t="s">
        <v>1289</v>
      </c>
      <c r="G204" s="238" t="s">
        <v>213</v>
      </c>
      <c r="H204" s="239">
        <v>1</v>
      </c>
      <c r="I204" s="240"/>
      <c r="J204" s="241">
        <f>ROUND(I204*H204,2)</f>
        <v>0</v>
      </c>
      <c r="K204" s="242"/>
      <c r="L204" s="243"/>
      <c r="M204" s="244" t="s">
        <v>1</v>
      </c>
      <c r="N204" s="245" t="s">
        <v>37</v>
      </c>
      <c r="O204" s="88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6" t="s">
        <v>233</v>
      </c>
      <c r="AT204" s="226" t="s">
        <v>201</v>
      </c>
      <c r="AU204" s="226" t="s">
        <v>82</v>
      </c>
      <c r="AY204" s="14" t="s">
        <v>140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14" t="s">
        <v>80</v>
      </c>
      <c r="BK204" s="227">
        <f>ROUND(I204*H204,2)</f>
        <v>0</v>
      </c>
      <c r="BL204" s="14" t="s">
        <v>204</v>
      </c>
      <c r="BM204" s="226" t="s">
        <v>477</v>
      </c>
    </row>
    <row r="205" s="2" customFormat="1" ht="24.15" customHeight="1">
      <c r="A205" s="35"/>
      <c r="B205" s="36"/>
      <c r="C205" s="235" t="s">
        <v>478</v>
      </c>
      <c r="D205" s="235" t="s">
        <v>201</v>
      </c>
      <c r="E205" s="236" t="s">
        <v>1381</v>
      </c>
      <c r="F205" s="237" t="s">
        <v>1382</v>
      </c>
      <c r="G205" s="238" t="s">
        <v>213</v>
      </c>
      <c r="H205" s="239">
        <v>1</v>
      </c>
      <c r="I205" s="240"/>
      <c r="J205" s="241">
        <f>ROUND(I205*H205,2)</f>
        <v>0</v>
      </c>
      <c r="K205" s="242"/>
      <c r="L205" s="243"/>
      <c r="M205" s="244" t="s">
        <v>1</v>
      </c>
      <c r="N205" s="245" t="s">
        <v>37</v>
      </c>
      <c r="O205" s="88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6" t="s">
        <v>233</v>
      </c>
      <c r="AT205" s="226" t="s">
        <v>201</v>
      </c>
      <c r="AU205" s="226" t="s">
        <v>82</v>
      </c>
      <c r="AY205" s="14" t="s">
        <v>140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14" t="s">
        <v>80</v>
      </c>
      <c r="BK205" s="227">
        <f>ROUND(I205*H205,2)</f>
        <v>0</v>
      </c>
      <c r="BL205" s="14" t="s">
        <v>204</v>
      </c>
      <c r="BM205" s="226" t="s">
        <v>481</v>
      </c>
    </row>
    <row r="206" s="2" customFormat="1" ht="24.15" customHeight="1">
      <c r="A206" s="35"/>
      <c r="B206" s="36"/>
      <c r="C206" s="235" t="s">
        <v>326</v>
      </c>
      <c r="D206" s="235" t="s">
        <v>201</v>
      </c>
      <c r="E206" s="236" t="s">
        <v>1383</v>
      </c>
      <c r="F206" s="237" t="s">
        <v>1384</v>
      </c>
      <c r="G206" s="238" t="s">
        <v>213</v>
      </c>
      <c r="H206" s="239">
        <v>1</v>
      </c>
      <c r="I206" s="240"/>
      <c r="J206" s="241">
        <f>ROUND(I206*H206,2)</f>
        <v>0</v>
      </c>
      <c r="K206" s="242"/>
      <c r="L206" s="243"/>
      <c r="M206" s="244" t="s">
        <v>1</v>
      </c>
      <c r="N206" s="245" t="s">
        <v>37</v>
      </c>
      <c r="O206" s="88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6" t="s">
        <v>233</v>
      </c>
      <c r="AT206" s="226" t="s">
        <v>201</v>
      </c>
      <c r="AU206" s="226" t="s">
        <v>82</v>
      </c>
      <c r="AY206" s="14" t="s">
        <v>140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14" t="s">
        <v>80</v>
      </c>
      <c r="BK206" s="227">
        <f>ROUND(I206*H206,2)</f>
        <v>0</v>
      </c>
      <c r="BL206" s="14" t="s">
        <v>204</v>
      </c>
      <c r="BM206" s="226" t="s">
        <v>482</v>
      </c>
    </row>
    <row r="207" s="2" customFormat="1" ht="24.15" customHeight="1">
      <c r="A207" s="35"/>
      <c r="B207" s="36"/>
      <c r="C207" s="235" t="s">
        <v>483</v>
      </c>
      <c r="D207" s="235" t="s">
        <v>201</v>
      </c>
      <c r="E207" s="236" t="s">
        <v>1385</v>
      </c>
      <c r="F207" s="237" t="s">
        <v>1386</v>
      </c>
      <c r="G207" s="238" t="s">
        <v>213</v>
      </c>
      <c r="H207" s="239">
        <v>2</v>
      </c>
      <c r="I207" s="240"/>
      <c r="J207" s="241">
        <f>ROUND(I207*H207,2)</f>
        <v>0</v>
      </c>
      <c r="K207" s="242"/>
      <c r="L207" s="243"/>
      <c r="M207" s="244" t="s">
        <v>1</v>
      </c>
      <c r="N207" s="245" t="s">
        <v>37</v>
      </c>
      <c r="O207" s="88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6" t="s">
        <v>233</v>
      </c>
      <c r="AT207" s="226" t="s">
        <v>201</v>
      </c>
      <c r="AU207" s="226" t="s">
        <v>82</v>
      </c>
      <c r="AY207" s="14" t="s">
        <v>140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14" t="s">
        <v>80</v>
      </c>
      <c r="BK207" s="227">
        <f>ROUND(I207*H207,2)</f>
        <v>0</v>
      </c>
      <c r="BL207" s="14" t="s">
        <v>204</v>
      </c>
      <c r="BM207" s="226" t="s">
        <v>486</v>
      </c>
    </row>
    <row r="208" s="2" customFormat="1" ht="24.15" customHeight="1">
      <c r="A208" s="35"/>
      <c r="B208" s="36"/>
      <c r="C208" s="235" t="s">
        <v>329</v>
      </c>
      <c r="D208" s="235" t="s">
        <v>201</v>
      </c>
      <c r="E208" s="236" t="s">
        <v>1387</v>
      </c>
      <c r="F208" s="237" t="s">
        <v>1388</v>
      </c>
      <c r="G208" s="238" t="s">
        <v>213</v>
      </c>
      <c r="H208" s="239">
        <v>3</v>
      </c>
      <c r="I208" s="240"/>
      <c r="J208" s="241">
        <f>ROUND(I208*H208,2)</f>
        <v>0</v>
      </c>
      <c r="K208" s="242"/>
      <c r="L208" s="243"/>
      <c r="M208" s="244" t="s">
        <v>1</v>
      </c>
      <c r="N208" s="245" t="s">
        <v>37</v>
      </c>
      <c r="O208" s="88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6" t="s">
        <v>233</v>
      </c>
      <c r="AT208" s="226" t="s">
        <v>201</v>
      </c>
      <c r="AU208" s="226" t="s">
        <v>82</v>
      </c>
      <c r="AY208" s="14" t="s">
        <v>140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14" t="s">
        <v>80</v>
      </c>
      <c r="BK208" s="227">
        <f>ROUND(I208*H208,2)</f>
        <v>0</v>
      </c>
      <c r="BL208" s="14" t="s">
        <v>204</v>
      </c>
      <c r="BM208" s="226" t="s">
        <v>489</v>
      </c>
    </row>
    <row r="209" s="2" customFormat="1" ht="24.15" customHeight="1">
      <c r="A209" s="35"/>
      <c r="B209" s="36"/>
      <c r="C209" s="235" t="s">
        <v>490</v>
      </c>
      <c r="D209" s="235" t="s">
        <v>201</v>
      </c>
      <c r="E209" s="236" t="s">
        <v>1389</v>
      </c>
      <c r="F209" s="237" t="s">
        <v>1390</v>
      </c>
      <c r="G209" s="238" t="s">
        <v>213</v>
      </c>
      <c r="H209" s="239">
        <v>1</v>
      </c>
      <c r="I209" s="240"/>
      <c r="J209" s="241">
        <f>ROUND(I209*H209,2)</f>
        <v>0</v>
      </c>
      <c r="K209" s="242"/>
      <c r="L209" s="243"/>
      <c r="M209" s="244" t="s">
        <v>1</v>
      </c>
      <c r="N209" s="245" t="s">
        <v>37</v>
      </c>
      <c r="O209" s="88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6" t="s">
        <v>233</v>
      </c>
      <c r="AT209" s="226" t="s">
        <v>201</v>
      </c>
      <c r="AU209" s="226" t="s">
        <v>82</v>
      </c>
      <c r="AY209" s="14" t="s">
        <v>140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4" t="s">
        <v>80</v>
      </c>
      <c r="BK209" s="227">
        <f>ROUND(I209*H209,2)</f>
        <v>0</v>
      </c>
      <c r="BL209" s="14" t="s">
        <v>204</v>
      </c>
      <c r="BM209" s="226" t="s">
        <v>493</v>
      </c>
    </row>
    <row r="210" s="2" customFormat="1" ht="24.15" customHeight="1">
      <c r="A210" s="35"/>
      <c r="B210" s="36"/>
      <c r="C210" s="235" t="s">
        <v>110</v>
      </c>
      <c r="D210" s="235" t="s">
        <v>201</v>
      </c>
      <c r="E210" s="236" t="s">
        <v>1391</v>
      </c>
      <c r="F210" s="237" t="s">
        <v>1392</v>
      </c>
      <c r="G210" s="238" t="s">
        <v>213</v>
      </c>
      <c r="H210" s="239">
        <v>1</v>
      </c>
      <c r="I210" s="240"/>
      <c r="J210" s="241">
        <f>ROUND(I210*H210,2)</f>
        <v>0</v>
      </c>
      <c r="K210" s="242"/>
      <c r="L210" s="243"/>
      <c r="M210" s="244" t="s">
        <v>1</v>
      </c>
      <c r="N210" s="245" t="s">
        <v>37</v>
      </c>
      <c r="O210" s="88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6" t="s">
        <v>233</v>
      </c>
      <c r="AT210" s="226" t="s">
        <v>201</v>
      </c>
      <c r="AU210" s="226" t="s">
        <v>82</v>
      </c>
      <c r="AY210" s="14" t="s">
        <v>140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14" t="s">
        <v>80</v>
      </c>
      <c r="BK210" s="227">
        <f>ROUND(I210*H210,2)</f>
        <v>0</v>
      </c>
      <c r="BL210" s="14" t="s">
        <v>204</v>
      </c>
      <c r="BM210" s="226" t="s">
        <v>496</v>
      </c>
    </row>
    <row r="211" s="2" customFormat="1" ht="24.15" customHeight="1">
      <c r="A211" s="35"/>
      <c r="B211" s="36"/>
      <c r="C211" s="235" t="s">
        <v>497</v>
      </c>
      <c r="D211" s="235" t="s">
        <v>201</v>
      </c>
      <c r="E211" s="236" t="s">
        <v>1336</v>
      </c>
      <c r="F211" s="237" t="s">
        <v>1337</v>
      </c>
      <c r="G211" s="238" t="s">
        <v>213</v>
      </c>
      <c r="H211" s="239">
        <v>1</v>
      </c>
      <c r="I211" s="240"/>
      <c r="J211" s="241">
        <f>ROUND(I211*H211,2)</f>
        <v>0</v>
      </c>
      <c r="K211" s="242"/>
      <c r="L211" s="243"/>
      <c r="M211" s="244" t="s">
        <v>1</v>
      </c>
      <c r="N211" s="245" t="s">
        <v>37</v>
      </c>
      <c r="O211" s="88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6" t="s">
        <v>233</v>
      </c>
      <c r="AT211" s="226" t="s">
        <v>201</v>
      </c>
      <c r="AU211" s="226" t="s">
        <v>82</v>
      </c>
      <c r="AY211" s="14" t="s">
        <v>140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4" t="s">
        <v>80</v>
      </c>
      <c r="BK211" s="227">
        <f>ROUND(I211*H211,2)</f>
        <v>0</v>
      </c>
      <c r="BL211" s="14" t="s">
        <v>204</v>
      </c>
      <c r="BM211" s="226" t="s">
        <v>500</v>
      </c>
    </row>
    <row r="212" s="2" customFormat="1" ht="24.15" customHeight="1">
      <c r="A212" s="35"/>
      <c r="B212" s="36"/>
      <c r="C212" s="235" t="s">
        <v>335</v>
      </c>
      <c r="D212" s="235" t="s">
        <v>201</v>
      </c>
      <c r="E212" s="236" t="s">
        <v>1393</v>
      </c>
      <c r="F212" s="237" t="s">
        <v>1394</v>
      </c>
      <c r="G212" s="238" t="s">
        <v>213</v>
      </c>
      <c r="H212" s="239">
        <v>1</v>
      </c>
      <c r="I212" s="240"/>
      <c r="J212" s="241">
        <f>ROUND(I212*H212,2)</f>
        <v>0</v>
      </c>
      <c r="K212" s="242"/>
      <c r="L212" s="243"/>
      <c r="M212" s="244" t="s">
        <v>1</v>
      </c>
      <c r="N212" s="245" t="s">
        <v>37</v>
      </c>
      <c r="O212" s="88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6" t="s">
        <v>233</v>
      </c>
      <c r="AT212" s="226" t="s">
        <v>201</v>
      </c>
      <c r="AU212" s="226" t="s">
        <v>82</v>
      </c>
      <c r="AY212" s="14" t="s">
        <v>140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14" t="s">
        <v>80</v>
      </c>
      <c r="BK212" s="227">
        <f>ROUND(I212*H212,2)</f>
        <v>0</v>
      </c>
      <c r="BL212" s="14" t="s">
        <v>204</v>
      </c>
      <c r="BM212" s="226" t="s">
        <v>501</v>
      </c>
    </row>
    <row r="213" s="2" customFormat="1" ht="16.5" customHeight="1">
      <c r="A213" s="35"/>
      <c r="B213" s="36"/>
      <c r="C213" s="235" t="s">
        <v>502</v>
      </c>
      <c r="D213" s="235" t="s">
        <v>201</v>
      </c>
      <c r="E213" s="236" t="s">
        <v>1395</v>
      </c>
      <c r="F213" s="237" t="s">
        <v>1396</v>
      </c>
      <c r="G213" s="238" t="s">
        <v>213</v>
      </c>
      <c r="H213" s="239">
        <v>1</v>
      </c>
      <c r="I213" s="240"/>
      <c r="J213" s="241">
        <f>ROUND(I213*H213,2)</f>
        <v>0</v>
      </c>
      <c r="K213" s="242"/>
      <c r="L213" s="243"/>
      <c r="M213" s="244" t="s">
        <v>1</v>
      </c>
      <c r="N213" s="245" t="s">
        <v>37</v>
      </c>
      <c r="O213" s="88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6" t="s">
        <v>233</v>
      </c>
      <c r="AT213" s="226" t="s">
        <v>201</v>
      </c>
      <c r="AU213" s="226" t="s">
        <v>82</v>
      </c>
      <c r="AY213" s="14" t="s">
        <v>140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4" t="s">
        <v>80</v>
      </c>
      <c r="BK213" s="227">
        <f>ROUND(I213*H213,2)</f>
        <v>0</v>
      </c>
      <c r="BL213" s="14" t="s">
        <v>204</v>
      </c>
      <c r="BM213" s="226" t="s">
        <v>506</v>
      </c>
    </row>
    <row r="214" s="2" customFormat="1" ht="24.15" customHeight="1">
      <c r="A214" s="35"/>
      <c r="B214" s="36"/>
      <c r="C214" s="235" t="s">
        <v>339</v>
      </c>
      <c r="D214" s="235" t="s">
        <v>201</v>
      </c>
      <c r="E214" s="236" t="s">
        <v>1298</v>
      </c>
      <c r="F214" s="237" t="s">
        <v>1299</v>
      </c>
      <c r="G214" s="238" t="s">
        <v>213</v>
      </c>
      <c r="H214" s="239">
        <v>1</v>
      </c>
      <c r="I214" s="240"/>
      <c r="J214" s="241">
        <f>ROUND(I214*H214,2)</f>
        <v>0</v>
      </c>
      <c r="K214" s="242"/>
      <c r="L214" s="243"/>
      <c r="M214" s="244" t="s">
        <v>1</v>
      </c>
      <c r="N214" s="245" t="s">
        <v>37</v>
      </c>
      <c r="O214" s="88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6" t="s">
        <v>233</v>
      </c>
      <c r="AT214" s="226" t="s">
        <v>201</v>
      </c>
      <c r="AU214" s="226" t="s">
        <v>82</v>
      </c>
      <c r="AY214" s="14" t="s">
        <v>140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14" t="s">
        <v>80</v>
      </c>
      <c r="BK214" s="227">
        <f>ROUND(I214*H214,2)</f>
        <v>0</v>
      </c>
      <c r="BL214" s="14" t="s">
        <v>204</v>
      </c>
      <c r="BM214" s="226" t="s">
        <v>511</v>
      </c>
    </row>
    <row r="215" s="2" customFormat="1" ht="24.15" customHeight="1">
      <c r="A215" s="35"/>
      <c r="B215" s="36"/>
      <c r="C215" s="235" t="s">
        <v>512</v>
      </c>
      <c r="D215" s="235" t="s">
        <v>201</v>
      </c>
      <c r="E215" s="236" t="s">
        <v>1397</v>
      </c>
      <c r="F215" s="237" t="s">
        <v>1398</v>
      </c>
      <c r="G215" s="238" t="s">
        <v>213</v>
      </c>
      <c r="H215" s="239">
        <v>1</v>
      </c>
      <c r="I215" s="240"/>
      <c r="J215" s="241">
        <f>ROUND(I215*H215,2)</f>
        <v>0</v>
      </c>
      <c r="K215" s="242"/>
      <c r="L215" s="243"/>
      <c r="M215" s="244" t="s">
        <v>1</v>
      </c>
      <c r="N215" s="245" t="s">
        <v>37</v>
      </c>
      <c r="O215" s="88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6" t="s">
        <v>233</v>
      </c>
      <c r="AT215" s="226" t="s">
        <v>201</v>
      </c>
      <c r="AU215" s="226" t="s">
        <v>82</v>
      </c>
      <c r="AY215" s="14" t="s">
        <v>140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14" t="s">
        <v>80</v>
      </c>
      <c r="BK215" s="227">
        <f>ROUND(I215*H215,2)</f>
        <v>0</v>
      </c>
      <c r="BL215" s="14" t="s">
        <v>204</v>
      </c>
      <c r="BM215" s="226" t="s">
        <v>515</v>
      </c>
    </row>
    <row r="216" s="2" customFormat="1" ht="24.15" customHeight="1">
      <c r="A216" s="35"/>
      <c r="B216" s="36"/>
      <c r="C216" s="235" t="s">
        <v>342</v>
      </c>
      <c r="D216" s="235" t="s">
        <v>201</v>
      </c>
      <c r="E216" s="236" t="s">
        <v>1399</v>
      </c>
      <c r="F216" s="237" t="s">
        <v>1400</v>
      </c>
      <c r="G216" s="238" t="s">
        <v>213</v>
      </c>
      <c r="H216" s="239">
        <v>1</v>
      </c>
      <c r="I216" s="240"/>
      <c r="J216" s="241">
        <f>ROUND(I216*H216,2)</f>
        <v>0</v>
      </c>
      <c r="K216" s="242"/>
      <c r="L216" s="243"/>
      <c r="M216" s="244" t="s">
        <v>1</v>
      </c>
      <c r="N216" s="245" t="s">
        <v>37</v>
      </c>
      <c r="O216" s="88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6" t="s">
        <v>233</v>
      </c>
      <c r="AT216" s="226" t="s">
        <v>201</v>
      </c>
      <c r="AU216" s="226" t="s">
        <v>82</v>
      </c>
      <c r="AY216" s="14" t="s">
        <v>140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14" t="s">
        <v>80</v>
      </c>
      <c r="BK216" s="227">
        <f>ROUND(I216*H216,2)</f>
        <v>0</v>
      </c>
      <c r="BL216" s="14" t="s">
        <v>204</v>
      </c>
      <c r="BM216" s="226" t="s">
        <v>518</v>
      </c>
    </row>
    <row r="217" s="2" customFormat="1" ht="24.15" customHeight="1">
      <c r="A217" s="35"/>
      <c r="B217" s="36"/>
      <c r="C217" s="235" t="s">
        <v>519</v>
      </c>
      <c r="D217" s="235" t="s">
        <v>201</v>
      </c>
      <c r="E217" s="236" t="s">
        <v>1401</v>
      </c>
      <c r="F217" s="237" t="s">
        <v>1402</v>
      </c>
      <c r="G217" s="238" t="s">
        <v>213</v>
      </c>
      <c r="H217" s="239">
        <v>2</v>
      </c>
      <c r="I217" s="240"/>
      <c r="J217" s="241">
        <f>ROUND(I217*H217,2)</f>
        <v>0</v>
      </c>
      <c r="K217" s="242"/>
      <c r="L217" s="243"/>
      <c r="M217" s="244" t="s">
        <v>1</v>
      </c>
      <c r="N217" s="245" t="s">
        <v>37</v>
      </c>
      <c r="O217" s="88"/>
      <c r="P217" s="224">
        <f>O217*H217</f>
        <v>0</v>
      </c>
      <c r="Q217" s="224">
        <v>0</v>
      </c>
      <c r="R217" s="224">
        <f>Q217*H217</f>
        <v>0</v>
      </c>
      <c r="S217" s="224">
        <v>0</v>
      </c>
      <c r="T217" s="225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6" t="s">
        <v>233</v>
      </c>
      <c r="AT217" s="226" t="s">
        <v>201</v>
      </c>
      <c r="AU217" s="226" t="s">
        <v>82</v>
      </c>
      <c r="AY217" s="14" t="s">
        <v>140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14" t="s">
        <v>80</v>
      </c>
      <c r="BK217" s="227">
        <f>ROUND(I217*H217,2)</f>
        <v>0</v>
      </c>
      <c r="BL217" s="14" t="s">
        <v>204</v>
      </c>
      <c r="BM217" s="226" t="s">
        <v>522</v>
      </c>
    </row>
    <row r="218" s="2" customFormat="1" ht="21.75" customHeight="1">
      <c r="A218" s="35"/>
      <c r="B218" s="36"/>
      <c r="C218" s="235" t="s">
        <v>346</v>
      </c>
      <c r="D218" s="235" t="s">
        <v>201</v>
      </c>
      <c r="E218" s="236" t="s">
        <v>1403</v>
      </c>
      <c r="F218" s="237" t="s">
        <v>1404</v>
      </c>
      <c r="G218" s="238" t="s">
        <v>213</v>
      </c>
      <c r="H218" s="239">
        <v>1</v>
      </c>
      <c r="I218" s="240"/>
      <c r="J218" s="241">
        <f>ROUND(I218*H218,2)</f>
        <v>0</v>
      </c>
      <c r="K218" s="242"/>
      <c r="L218" s="243"/>
      <c r="M218" s="244" t="s">
        <v>1</v>
      </c>
      <c r="N218" s="245" t="s">
        <v>37</v>
      </c>
      <c r="O218" s="88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5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26" t="s">
        <v>233</v>
      </c>
      <c r="AT218" s="226" t="s">
        <v>201</v>
      </c>
      <c r="AU218" s="226" t="s">
        <v>82</v>
      </c>
      <c r="AY218" s="14" t="s">
        <v>140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14" t="s">
        <v>80</v>
      </c>
      <c r="BK218" s="227">
        <f>ROUND(I218*H218,2)</f>
        <v>0</v>
      </c>
      <c r="BL218" s="14" t="s">
        <v>204</v>
      </c>
      <c r="BM218" s="226" t="s">
        <v>525</v>
      </c>
    </row>
    <row r="219" s="2" customFormat="1" ht="21.75" customHeight="1">
      <c r="A219" s="35"/>
      <c r="B219" s="36"/>
      <c r="C219" s="235" t="s">
        <v>526</v>
      </c>
      <c r="D219" s="235" t="s">
        <v>201</v>
      </c>
      <c r="E219" s="236" t="s">
        <v>1282</v>
      </c>
      <c r="F219" s="237" t="s">
        <v>1283</v>
      </c>
      <c r="G219" s="238" t="s">
        <v>213</v>
      </c>
      <c r="H219" s="239">
        <v>1</v>
      </c>
      <c r="I219" s="240"/>
      <c r="J219" s="241">
        <f>ROUND(I219*H219,2)</f>
        <v>0</v>
      </c>
      <c r="K219" s="242"/>
      <c r="L219" s="243"/>
      <c r="M219" s="244" t="s">
        <v>1</v>
      </c>
      <c r="N219" s="245" t="s">
        <v>37</v>
      </c>
      <c r="O219" s="88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6" t="s">
        <v>233</v>
      </c>
      <c r="AT219" s="226" t="s">
        <v>201</v>
      </c>
      <c r="AU219" s="226" t="s">
        <v>82</v>
      </c>
      <c r="AY219" s="14" t="s">
        <v>140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14" t="s">
        <v>80</v>
      </c>
      <c r="BK219" s="227">
        <f>ROUND(I219*H219,2)</f>
        <v>0</v>
      </c>
      <c r="BL219" s="14" t="s">
        <v>204</v>
      </c>
      <c r="BM219" s="226" t="s">
        <v>529</v>
      </c>
    </row>
    <row r="220" s="2" customFormat="1" ht="24.15" customHeight="1">
      <c r="A220" s="35"/>
      <c r="B220" s="36"/>
      <c r="C220" s="235" t="s">
        <v>86</v>
      </c>
      <c r="D220" s="235" t="s">
        <v>201</v>
      </c>
      <c r="E220" s="236" t="s">
        <v>1264</v>
      </c>
      <c r="F220" s="237" t="s">
        <v>1265</v>
      </c>
      <c r="G220" s="238" t="s">
        <v>213</v>
      </c>
      <c r="H220" s="239">
        <v>1</v>
      </c>
      <c r="I220" s="240"/>
      <c r="J220" s="241">
        <f>ROUND(I220*H220,2)</f>
        <v>0</v>
      </c>
      <c r="K220" s="242"/>
      <c r="L220" s="243"/>
      <c r="M220" s="244" t="s">
        <v>1</v>
      </c>
      <c r="N220" s="245" t="s">
        <v>37</v>
      </c>
      <c r="O220" s="88"/>
      <c r="P220" s="224">
        <f>O220*H220</f>
        <v>0</v>
      </c>
      <c r="Q220" s="224">
        <v>0</v>
      </c>
      <c r="R220" s="224">
        <f>Q220*H220</f>
        <v>0</v>
      </c>
      <c r="S220" s="224">
        <v>0</v>
      </c>
      <c r="T220" s="225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6" t="s">
        <v>233</v>
      </c>
      <c r="AT220" s="226" t="s">
        <v>201</v>
      </c>
      <c r="AU220" s="226" t="s">
        <v>82</v>
      </c>
      <c r="AY220" s="14" t="s">
        <v>140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14" t="s">
        <v>80</v>
      </c>
      <c r="BK220" s="227">
        <f>ROUND(I220*H220,2)</f>
        <v>0</v>
      </c>
      <c r="BL220" s="14" t="s">
        <v>204</v>
      </c>
      <c r="BM220" s="226" t="s">
        <v>534</v>
      </c>
    </row>
    <row r="221" s="2" customFormat="1" ht="16.5" customHeight="1">
      <c r="A221" s="35"/>
      <c r="B221" s="36"/>
      <c r="C221" s="235" t="s">
        <v>537</v>
      </c>
      <c r="D221" s="235" t="s">
        <v>201</v>
      </c>
      <c r="E221" s="236" t="s">
        <v>1262</v>
      </c>
      <c r="F221" s="237" t="s">
        <v>1263</v>
      </c>
      <c r="G221" s="238" t="s">
        <v>213</v>
      </c>
      <c r="H221" s="239">
        <v>1</v>
      </c>
      <c r="I221" s="240"/>
      <c r="J221" s="241">
        <f>ROUND(I221*H221,2)</f>
        <v>0</v>
      </c>
      <c r="K221" s="242"/>
      <c r="L221" s="243"/>
      <c r="M221" s="244" t="s">
        <v>1</v>
      </c>
      <c r="N221" s="245" t="s">
        <v>37</v>
      </c>
      <c r="O221" s="88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6" t="s">
        <v>233</v>
      </c>
      <c r="AT221" s="226" t="s">
        <v>201</v>
      </c>
      <c r="AU221" s="226" t="s">
        <v>82</v>
      </c>
      <c r="AY221" s="14" t="s">
        <v>140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14" t="s">
        <v>80</v>
      </c>
      <c r="BK221" s="227">
        <f>ROUND(I221*H221,2)</f>
        <v>0</v>
      </c>
      <c r="BL221" s="14" t="s">
        <v>204</v>
      </c>
      <c r="BM221" s="226" t="s">
        <v>540</v>
      </c>
    </row>
    <row r="222" s="2" customFormat="1" ht="24.15" customHeight="1">
      <c r="A222" s="35"/>
      <c r="B222" s="36"/>
      <c r="C222" s="235" t="s">
        <v>352</v>
      </c>
      <c r="D222" s="235" t="s">
        <v>201</v>
      </c>
      <c r="E222" s="236" t="s">
        <v>1320</v>
      </c>
      <c r="F222" s="237" t="s">
        <v>1321</v>
      </c>
      <c r="G222" s="238" t="s">
        <v>213</v>
      </c>
      <c r="H222" s="239">
        <v>1</v>
      </c>
      <c r="I222" s="240"/>
      <c r="J222" s="241">
        <f>ROUND(I222*H222,2)</f>
        <v>0</v>
      </c>
      <c r="K222" s="242"/>
      <c r="L222" s="243"/>
      <c r="M222" s="244" t="s">
        <v>1</v>
      </c>
      <c r="N222" s="245" t="s">
        <v>37</v>
      </c>
      <c r="O222" s="88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6" t="s">
        <v>233</v>
      </c>
      <c r="AT222" s="226" t="s">
        <v>201</v>
      </c>
      <c r="AU222" s="226" t="s">
        <v>82</v>
      </c>
      <c r="AY222" s="14" t="s">
        <v>140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14" t="s">
        <v>80</v>
      </c>
      <c r="BK222" s="227">
        <f>ROUND(I222*H222,2)</f>
        <v>0</v>
      </c>
      <c r="BL222" s="14" t="s">
        <v>204</v>
      </c>
      <c r="BM222" s="226" t="s">
        <v>543</v>
      </c>
    </row>
    <row r="223" s="2" customFormat="1" ht="16.5" customHeight="1">
      <c r="A223" s="35"/>
      <c r="B223" s="36"/>
      <c r="C223" s="235" t="s">
        <v>544</v>
      </c>
      <c r="D223" s="235" t="s">
        <v>201</v>
      </c>
      <c r="E223" s="236" t="s">
        <v>1262</v>
      </c>
      <c r="F223" s="237" t="s">
        <v>1263</v>
      </c>
      <c r="G223" s="238" t="s">
        <v>213</v>
      </c>
      <c r="H223" s="239">
        <v>1</v>
      </c>
      <c r="I223" s="240"/>
      <c r="J223" s="241">
        <f>ROUND(I223*H223,2)</f>
        <v>0</v>
      </c>
      <c r="K223" s="242"/>
      <c r="L223" s="243"/>
      <c r="M223" s="244" t="s">
        <v>1</v>
      </c>
      <c r="N223" s="245" t="s">
        <v>37</v>
      </c>
      <c r="O223" s="88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6" t="s">
        <v>233</v>
      </c>
      <c r="AT223" s="226" t="s">
        <v>201</v>
      </c>
      <c r="AU223" s="226" t="s">
        <v>82</v>
      </c>
      <c r="AY223" s="14" t="s">
        <v>140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14" t="s">
        <v>80</v>
      </c>
      <c r="BK223" s="227">
        <f>ROUND(I223*H223,2)</f>
        <v>0</v>
      </c>
      <c r="BL223" s="14" t="s">
        <v>204</v>
      </c>
      <c r="BM223" s="226" t="s">
        <v>547</v>
      </c>
    </row>
    <row r="224" s="2" customFormat="1" ht="24.15" customHeight="1">
      <c r="A224" s="35"/>
      <c r="B224" s="36"/>
      <c r="C224" s="235" t="s">
        <v>355</v>
      </c>
      <c r="D224" s="235" t="s">
        <v>201</v>
      </c>
      <c r="E224" s="236" t="s">
        <v>1405</v>
      </c>
      <c r="F224" s="237" t="s">
        <v>1406</v>
      </c>
      <c r="G224" s="238" t="s">
        <v>213</v>
      </c>
      <c r="H224" s="239">
        <v>1</v>
      </c>
      <c r="I224" s="240"/>
      <c r="J224" s="241">
        <f>ROUND(I224*H224,2)</f>
        <v>0</v>
      </c>
      <c r="K224" s="242"/>
      <c r="L224" s="243"/>
      <c r="M224" s="244" t="s">
        <v>1</v>
      </c>
      <c r="N224" s="245" t="s">
        <v>37</v>
      </c>
      <c r="O224" s="88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6" t="s">
        <v>233</v>
      </c>
      <c r="AT224" s="226" t="s">
        <v>201</v>
      </c>
      <c r="AU224" s="226" t="s">
        <v>82</v>
      </c>
      <c r="AY224" s="14" t="s">
        <v>140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14" t="s">
        <v>80</v>
      </c>
      <c r="BK224" s="227">
        <f>ROUND(I224*H224,2)</f>
        <v>0</v>
      </c>
      <c r="BL224" s="14" t="s">
        <v>204</v>
      </c>
      <c r="BM224" s="226" t="s">
        <v>550</v>
      </c>
    </row>
    <row r="225" s="2" customFormat="1" ht="24.15" customHeight="1">
      <c r="A225" s="35"/>
      <c r="B225" s="36"/>
      <c r="C225" s="235" t="s">
        <v>551</v>
      </c>
      <c r="D225" s="235" t="s">
        <v>201</v>
      </c>
      <c r="E225" s="236" t="s">
        <v>1407</v>
      </c>
      <c r="F225" s="237" t="s">
        <v>1408</v>
      </c>
      <c r="G225" s="238" t="s">
        <v>213</v>
      </c>
      <c r="H225" s="239">
        <v>1</v>
      </c>
      <c r="I225" s="240"/>
      <c r="J225" s="241">
        <f>ROUND(I225*H225,2)</f>
        <v>0</v>
      </c>
      <c r="K225" s="242"/>
      <c r="L225" s="243"/>
      <c r="M225" s="244" t="s">
        <v>1</v>
      </c>
      <c r="N225" s="245" t="s">
        <v>37</v>
      </c>
      <c r="O225" s="88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6" t="s">
        <v>233</v>
      </c>
      <c r="AT225" s="226" t="s">
        <v>201</v>
      </c>
      <c r="AU225" s="226" t="s">
        <v>82</v>
      </c>
      <c r="AY225" s="14" t="s">
        <v>140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14" t="s">
        <v>80</v>
      </c>
      <c r="BK225" s="227">
        <f>ROUND(I225*H225,2)</f>
        <v>0</v>
      </c>
      <c r="BL225" s="14" t="s">
        <v>204</v>
      </c>
      <c r="BM225" s="226" t="s">
        <v>554</v>
      </c>
    </row>
    <row r="226" s="2" customFormat="1" ht="16.5" customHeight="1">
      <c r="A226" s="35"/>
      <c r="B226" s="36"/>
      <c r="C226" s="235" t="s">
        <v>359</v>
      </c>
      <c r="D226" s="235" t="s">
        <v>201</v>
      </c>
      <c r="E226" s="236" t="s">
        <v>1409</v>
      </c>
      <c r="F226" s="237" t="s">
        <v>1410</v>
      </c>
      <c r="G226" s="238" t="s">
        <v>213</v>
      </c>
      <c r="H226" s="239">
        <v>1</v>
      </c>
      <c r="I226" s="240"/>
      <c r="J226" s="241">
        <f>ROUND(I226*H226,2)</f>
        <v>0</v>
      </c>
      <c r="K226" s="242"/>
      <c r="L226" s="243"/>
      <c r="M226" s="244" t="s">
        <v>1</v>
      </c>
      <c r="N226" s="245" t="s">
        <v>37</v>
      </c>
      <c r="O226" s="88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6" t="s">
        <v>233</v>
      </c>
      <c r="AT226" s="226" t="s">
        <v>201</v>
      </c>
      <c r="AU226" s="226" t="s">
        <v>82</v>
      </c>
      <c r="AY226" s="14" t="s">
        <v>140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14" t="s">
        <v>80</v>
      </c>
      <c r="BK226" s="227">
        <f>ROUND(I226*H226,2)</f>
        <v>0</v>
      </c>
      <c r="BL226" s="14" t="s">
        <v>204</v>
      </c>
      <c r="BM226" s="226" t="s">
        <v>557</v>
      </c>
    </row>
    <row r="227" s="2" customFormat="1" ht="24.15" customHeight="1">
      <c r="A227" s="35"/>
      <c r="B227" s="36"/>
      <c r="C227" s="235" t="s">
        <v>558</v>
      </c>
      <c r="D227" s="235" t="s">
        <v>201</v>
      </c>
      <c r="E227" s="236" t="s">
        <v>1411</v>
      </c>
      <c r="F227" s="237" t="s">
        <v>1412</v>
      </c>
      <c r="G227" s="238" t="s">
        <v>213</v>
      </c>
      <c r="H227" s="239">
        <v>1</v>
      </c>
      <c r="I227" s="240"/>
      <c r="J227" s="241">
        <f>ROUND(I227*H227,2)</f>
        <v>0</v>
      </c>
      <c r="K227" s="242"/>
      <c r="L227" s="243"/>
      <c r="M227" s="244" t="s">
        <v>1</v>
      </c>
      <c r="N227" s="245" t="s">
        <v>37</v>
      </c>
      <c r="O227" s="88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6" t="s">
        <v>233</v>
      </c>
      <c r="AT227" s="226" t="s">
        <v>201</v>
      </c>
      <c r="AU227" s="226" t="s">
        <v>82</v>
      </c>
      <c r="AY227" s="14" t="s">
        <v>140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14" t="s">
        <v>80</v>
      </c>
      <c r="BK227" s="227">
        <f>ROUND(I227*H227,2)</f>
        <v>0</v>
      </c>
      <c r="BL227" s="14" t="s">
        <v>204</v>
      </c>
      <c r="BM227" s="226" t="s">
        <v>561</v>
      </c>
    </row>
    <row r="228" s="2" customFormat="1" ht="24.15" customHeight="1">
      <c r="A228" s="35"/>
      <c r="B228" s="36"/>
      <c r="C228" s="235" t="s">
        <v>363</v>
      </c>
      <c r="D228" s="235" t="s">
        <v>201</v>
      </c>
      <c r="E228" s="236" t="s">
        <v>1413</v>
      </c>
      <c r="F228" s="237" t="s">
        <v>1414</v>
      </c>
      <c r="G228" s="238" t="s">
        <v>213</v>
      </c>
      <c r="H228" s="239">
        <v>1</v>
      </c>
      <c r="I228" s="240"/>
      <c r="J228" s="241">
        <f>ROUND(I228*H228,2)</f>
        <v>0</v>
      </c>
      <c r="K228" s="242"/>
      <c r="L228" s="243"/>
      <c r="M228" s="244" t="s">
        <v>1</v>
      </c>
      <c r="N228" s="245" t="s">
        <v>37</v>
      </c>
      <c r="O228" s="88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26" t="s">
        <v>233</v>
      </c>
      <c r="AT228" s="226" t="s">
        <v>201</v>
      </c>
      <c r="AU228" s="226" t="s">
        <v>82</v>
      </c>
      <c r="AY228" s="14" t="s">
        <v>140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14" t="s">
        <v>80</v>
      </c>
      <c r="BK228" s="227">
        <f>ROUND(I228*H228,2)</f>
        <v>0</v>
      </c>
      <c r="BL228" s="14" t="s">
        <v>204</v>
      </c>
      <c r="BM228" s="226" t="s">
        <v>564</v>
      </c>
    </row>
    <row r="229" s="2" customFormat="1" ht="21.75" customHeight="1">
      <c r="A229" s="35"/>
      <c r="B229" s="36"/>
      <c r="C229" s="235" t="s">
        <v>565</v>
      </c>
      <c r="D229" s="235" t="s">
        <v>201</v>
      </c>
      <c r="E229" s="236" t="s">
        <v>1415</v>
      </c>
      <c r="F229" s="237" t="s">
        <v>1416</v>
      </c>
      <c r="G229" s="238" t="s">
        <v>213</v>
      </c>
      <c r="H229" s="239">
        <v>6.5999999999999996</v>
      </c>
      <c r="I229" s="240"/>
      <c r="J229" s="241">
        <f>ROUND(I229*H229,2)</f>
        <v>0</v>
      </c>
      <c r="K229" s="242"/>
      <c r="L229" s="243"/>
      <c r="M229" s="244" t="s">
        <v>1</v>
      </c>
      <c r="N229" s="245" t="s">
        <v>37</v>
      </c>
      <c r="O229" s="88"/>
      <c r="P229" s="224">
        <f>O229*H229</f>
        <v>0</v>
      </c>
      <c r="Q229" s="224">
        <v>0</v>
      </c>
      <c r="R229" s="224">
        <f>Q229*H229</f>
        <v>0</v>
      </c>
      <c r="S229" s="224">
        <v>0</v>
      </c>
      <c r="T229" s="225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6" t="s">
        <v>233</v>
      </c>
      <c r="AT229" s="226" t="s">
        <v>201</v>
      </c>
      <c r="AU229" s="226" t="s">
        <v>82</v>
      </c>
      <c r="AY229" s="14" t="s">
        <v>140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14" t="s">
        <v>80</v>
      </c>
      <c r="BK229" s="227">
        <f>ROUND(I229*H229,2)</f>
        <v>0</v>
      </c>
      <c r="BL229" s="14" t="s">
        <v>204</v>
      </c>
      <c r="BM229" s="226" t="s">
        <v>568</v>
      </c>
    </row>
    <row r="230" s="2" customFormat="1" ht="24.15" customHeight="1">
      <c r="A230" s="35"/>
      <c r="B230" s="36"/>
      <c r="C230" s="235" t="s">
        <v>367</v>
      </c>
      <c r="D230" s="235" t="s">
        <v>201</v>
      </c>
      <c r="E230" s="236" t="s">
        <v>1417</v>
      </c>
      <c r="F230" s="237" t="s">
        <v>1418</v>
      </c>
      <c r="G230" s="238" t="s">
        <v>213</v>
      </c>
      <c r="H230" s="239">
        <v>2</v>
      </c>
      <c r="I230" s="240"/>
      <c r="J230" s="241">
        <f>ROUND(I230*H230,2)</f>
        <v>0</v>
      </c>
      <c r="K230" s="242"/>
      <c r="L230" s="243"/>
      <c r="M230" s="244" t="s">
        <v>1</v>
      </c>
      <c r="N230" s="245" t="s">
        <v>37</v>
      </c>
      <c r="O230" s="88"/>
      <c r="P230" s="224">
        <f>O230*H230</f>
        <v>0</v>
      </c>
      <c r="Q230" s="224">
        <v>0</v>
      </c>
      <c r="R230" s="224">
        <f>Q230*H230</f>
        <v>0</v>
      </c>
      <c r="S230" s="224">
        <v>0</v>
      </c>
      <c r="T230" s="225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26" t="s">
        <v>233</v>
      </c>
      <c r="AT230" s="226" t="s">
        <v>201</v>
      </c>
      <c r="AU230" s="226" t="s">
        <v>82</v>
      </c>
      <c r="AY230" s="14" t="s">
        <v>140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14" t="s">
        <v>80</v>
      </c>
      <c r="BK230" s="227">
        <f>ROUND(I230*H230,2)</f>
        <v>0</v>
      </c>
      <c r="BL230" s="14" t="s">
        <v>204</v>
      </c>
      <c r="BM230" s="226" t="s">
        <v>573</v>
      </c>
    </row>
    <row r="231" s="2" customFormat="1" ht="24.15" customHeight="1">
      <c r="A231" s="35"/>
      <c r="B231" s="36"/>
      <c r="C231" s="235" t="s">
        <v>574</v>
      </c>
      <c r="D231" s="235" t="s">
        <v>201</v>
      </c>
      <c r="E231" s="236" t="s">
        <v>1419</v>
      </c>
      <c r="F231" s="237" t="s">
        <v>1420</v>
      </c>
      <c r="G231" s="238" t="s">
        <v>213</v>
      </c>
      <c r="H231" s="239">
        <v>1</v>
      </c>
      <c r="I231" s="240"/>
      <c r="J231" s="241">
        <f>ROUND(I231*H231,2)</f>
        <v>0</v>
      </c>
      <c r="K231" s="242"/>
      <c r="L231" s="243"/>
      <c r="M231" s="244" t="s">
        <v>1</v>
      </c>
      <c r="N231" s="245" t="s">
        <v>37</v>
      </c>
      <c r="O231" s="88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26" t="s">
        <v>233</v>
      </c>
      <c r="AT231" s="226" t="s">
        <v>201</v>
      </c>
      <c r="AU231" s="226" t="s">
        <v>82</v>
      </c>
      <c r="AY231" s="14" t="s">
        <v>140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14" t="s">
        <v>80</v>
      </c>
      <c r="BK231" s="227">
        <f>ROUND(I231*H231,2)</f>
        <v>0</v>
      </c>
      <c r="BL231" s="14" t="s">
        <v>204</v>
      </c>
      <c r="BM231" s="226" t="s">
        <v>577</v>
      </c>
    </row>
    <row r="232" s="2" customFormat="1" ht="24.15" customHeight="1">
      <c r="A232" s="35"/>
      <c r="B232" s="36"/>
      <c r="C232" s="235" t="s">
        <v>371</v>
      </c>
      <c r="D232" s="235" t="s">
        <v>201</v>
      </c>
      <c r="E232" s="236" t="s">
        <v>1381</v>
      </c>
      <c r="F232" s="237" t="s">
        <v>1382</v>
      </c>
      <c r="G232" s="238" t="s">
        <v>213</v>
      </c>
      <c r="H232" s="239">
        <v>1</v>
      </c>
      <c r="I232" s="240"/>
      <c r="J232" s="241">
        <f>ROUND(I232*H232,2)</f>
        <v>0</v>
      </c>
      <c r="K232" s="242"/>
      <c r="L232" s="243"/>
      <c r="M232" s="244" t="s">
        <v>1</v>
      </c>
      <c r="N232" s="245" t="s">
        <v>37</v>
      </c>
      <c r="O232" s="88"/>
      <c r="P232" s="224">
        <f>O232*H232</f>
        <v>0</v>
      </c>
      <c r="Q232" s="224">
        <v>0</v>
      </c>
      <c r="R232" s="224">
        <f>Q232*H232</f>
        <v>0</v>
      </c>
      <c r="S232" s="224">
        <v>0</v>
      </c>
      <c r="T232" s="225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6" t="s">
        <v>233</v>
      </c>
      <c r="AT232" s="226" t="s">
        <v>201</v>
      </c>
      <c r="AU232" s="226" t="s">
        <v>82</v>
      </c>
      <c r="AY232" s="14" t="s">
        <v>140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14" t="s">
        <v>80</v>
      </c>
      <c r="BK232" s="227">
        <f>ROUND(I232*H232,2)</f>
        <v>0</v>
      </c>
      <c r="BL232" s="14" t="s">
        <v>204</v>
      </c>
      <c r="BM232" s="226" t="s">
        <v>580</v>
      </c>
    </row>
    <row r="233" s="2" customFormat="1" ht="24.15" customHeight="1">
      <c r="A233" s="35"/>
      <c r="B233" s="36"/>
      <c r="C233" s="235" t="s">
        <v>581</v>
      </c>
      <c r="D233" s="235" t="s">
        <v>201</v>
      </c>
      <c r="E233" s="236" t="s">
        <v>1421</v>
      </c>
      <c r="F233" s="237" t="s">
        <v>1422</v>
      </c>
      <c r="G233" s="238" t="s">
        <v>213</v>
      </c>
      <c r="H233" s="239">
        <v>1</v>
      </c>
      <c r="I233" s="240"/>
      <c r="J233" s="241">
        <f>ROUND(I233*H233,2)</f>
        <v>0</v>
      </c>
      <c r="K233" s="242"/>
      <c r="L233" s="243"/>
      <c r="M233" s="244" t="s">
        <v>1</v>
      </c>
      <c r="N233" s="245" t="s">
        <v>37</v>
      </c>
      <c r="O233" s="88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6" t="s">
        <v>233</v>
      </c>
      <c r="AT233" s="226" t="s">
        <v>201</v>
      </c>
      <c r="AU233" s="226" t="s">
        <v>82</v>
      </c>
      <c r="AY233" s="14" t="s">
        <v>140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14" t="s">
        <v>80</v>
      </c>
      <c r="BK233" s="227">
        <f>ROUND(I233*H233,2)</f>
        <v>0</v>
      </c>
      <c r="BL233" s="14" t="s">
        <v>204</v>
      </c>
      <c r="BM233" s="226" t="s">
        <v>584</v>
      </c>
    </row>
    <row r="234" s="2" customFormat="1" ht="21.75" customHeight="1">
      <c r="A234" s="35"/>
      <c r="B234" s="36"/>
      <c r="C234" s="235" t="s">
        <v>375</v>
      </c>
      <c r="D234" s="235" t="s">
        <v>201</v>
      </c>
      <c r="E234" s="236" t="s">
        <v>1282</v>
      </c>
      <c r="F234" s="237" t="s">
        <v>1283</v>
      </c>
      <c r="G234" s="238" t="s">
        <v>213</v>
      </c>
      <c r="H234" s="239">
        <v>1</v>
      </c>
      <c r="I234" s="240"/>
      <c r="J234" s="241">
        <f>ROUND(I234*H234,2)</f>
        <v>0</v>
      </c>
      <c r="K234" s="242"/>
      <c r="L234" s="243"/>
      <c r="M234" s="244" t="s">
        <v>1</v>
      </c>
      <c r="N234" s="245" t="s">
        <v>37</v>
      </c>
      <c r="O234" s="88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26" t="s">
        <v>233</v>
      </c>
      <c r="AT234" s="226" t="s">
        <v>201</v>
      </c>
      <c r="AU234" s="226" t="s">
        <v>82</v>
      </c>
      <c r="AY234" s="14" t="s">
        <v>140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14" t="s">
        <v>80</v>
      </c>
      <c r="BK234" s="227">
        <f>ROUND(I234*H234,2)</f>
        <v>0</v>
      </c>
      <c r="BL234" s="14" t="s">
        <v>204</v>
      </c>
      <c r="BM234" s="226" t="s">
        <v>587</v>
      </c>
    </row>
    <row r="235" s="2" customFormat="1" ht="24.15" customHeight="1">
      <c r="A235" s="35"/>
      <c r="B235" s="36"/>
      <c r="C235" s="235" t="s">
        <v>588</v>
      </c>
      <c r="D235" s="235" t="s">
        <v>201</v>
      </c>
      <c r="E235" s="236" t="s">
        <v>1423</v>
      </c>
      <c r="F235" s="237" t="s">
        <v>1424</v>
      </c>
      <c r="G235" s="238" t="s">
        <v>213</v>
      </c>
      <c r="H235" s="239">
        <v>1</v>
      </c>
      <c r="I235" s="240"/>
      <c r="J235" s="241">
        <f>ROUND(I235*H235,2)</f>
        <v>0</v>
      </c>
      <c r="K235" s="242"/>
      <c r="L235" s="243"/>
      <c r="M235" s="244" t="s">
        <v>1</v>
      </c>
      <c r="N235" s="245" t="s">
        <v>37</v>
      </c>
      <c r="O235" s="88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26" t="s">
        <v>233</v>
      </c>
      <c r="AT235" s="226" t="s">
        <v>201</v>
      </c>
      <c r="AU235" s="226" t="s">
        <v>82</v>
      </c>
      <c r="AY235" s="14" t="s">
        <v>140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14" t="s">
        <v>80</v>
      </c>
      <c r="BK235" s="227">
        <f>ROUND(I235*H235,2)</f>
        <v>0</v>
      </c>
      <c r="BL235" s="14" t="s">
        <v>204</v>
      </c>
      <c r="BM235" s="226" t="s">
        <v>591</v>
      </c>
    </row>
    <row r="236" s="2" customFormat="1" ht="24.15" customHeight="1">
      <c r="A236" s="35"/>
      <c r="B236" s="36"/>
      <c r="C236" s="235" t="s">
        <v>378</v>
      </c>
      <c r="D236" s="235" t="s">
        <v>201</v>
      </c>
      <c r="E236" s="236" t="s">
        <v>1270</v>
      </c>
      <c r="F236" s="237" t="s">
        <v>1271</v>
      </c>
      <c r="G236" s="238" t="s">
        <v>213</v>
      </c>
      <c r="H236" s="239">
        <v>1</v>
      </c>
      <c r="I236" s="240"/>
      <c r="J236" s="241">
        <f>ROUND(I236*H236,2)</f>
        <v>0</v>
      </c>
      <c r="K236" s="242"/>
      <c r="L236" s="243"/>
      <c r="M236" s="244" t="s">
        <v>1</v>
      </c>
      <c r="N236" s="245" t="s">
        <v>37</v>
      </c>
      <c r="O236" s="88"/>
      <c r="P236" s="224">
        <f>O236*H236</f>
        <v>0</v>
      </c>
      <c r="Q236" s="224">
        <v>0</v>
      </c>
      <c r="R236" s="224">
        <f>Q236*H236</f>
        <v>0</v>
      </c>
      <c r="S236" s="224">
        <v>0</v>
      </c>
      <c r="T236" s="225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26" t="s">
        <v>233</v>
      </c>
      <c r="AT236" s="226" t="s">
        <v>201</v>
      </c>
      <c r="AU236" s="226" t="s">
        <v>82</v>
      </c>
      <c r="AY236" s="14" t="s">
        <v>140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14" t="s">
        <v>80</v>
      </c>
      <c r="BK236" s="227">
        <f>ROUND(I236*H236,2)</f>
        <v>0</v>
      </c>
      <c r="BL236" s="14" t="s">
        <v>204</v>
      </c>
      <c r="BM236" s="226" t="s">
        <v>594</v>
      </c>
    </row>
    <row r="237" s="2" customFormat="1" ht="24.15" customHeight="1">
      <c r="A237" s="35"/>
      <c r="B237" s="36"/>
      <c r="C237" s="235" t="s">
        <v>595</v>
      </c>
      <c r="D237" s="235" t="s">
        <v>201</v>
      </c>
      <c r="E237" s="236" t="s">
        <v>1425</v>
      </c>
      <c r="F237" s="237" t="s">
        <v>1426</v>
      </c>
      <c r="G237" s="238" t="s">
        <v>213</v>
      </c>
      <c r="H237" s="239">
        <v>1</v>
      </c>
      <c r="I237" s="240"/>
      <c r="J237" s="241">
        <f>ROUND(I237*H237,2)</f>
        <v>0</v>
      </c>
      <c r="K237" s="242"/>
      <c r="L237" s="243"/>
      <c r="M237" s="244" t="s">
        <v>1</v>
      </c>
      <c r="N237" s="245" t="s">
        <v>37</v>
      </c>
      <c r="O237" s="88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26" t="s">
        <v>233</v>
      </c>
      <c r="AT237" s="226" t="s">
        <v>201</v>
      </c>
      <c r="AU237" s="226" t="s">
        <v>82</v>
      </c>
      <c r="AY237" s="14" t="s">
        <v>140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14" t="s">
        <v>80</v>
      </c>
      <c r="BK237" s="227">
        <f>ROUND(I237*H237,2)</f>
        <v>0</v>
      </c>
      <c r="BL237" s="14" t="s">
        <v>204</v>
      </c>
      <c r="BM237" s="226" t="s">
        <v>598</v>
      </c>
    </row>
    <row r="238" s="2" customFormat="1" ht="24.15" customHeight="1">
      <c r="A238" s="35"/>
      <c r="B238" s="36"/>
      <c r="C238" s="235" t="s">
        <v>382</v>
      </c>
      <c r="D238" s="235" t="s">
        <v>201</v>
      </c>
      <c r="E238" s="236" t="s">
        <v>1427</v>
      </c>
      <c r="F238" s="237" t="s">
        <v>1428</v>
      </c>
      <c r="G238" s="238" t="s">
        <v>213</v>
      </c>
      <c r="H238" s="239">
        <v>1</v>
      </c>
      <c r="I238" s="240"/>
      <c r="J238" s="241">
        <f>ROUND(I238*H238,2)</f>
        <v>0</v>
      </c>
      <c r="K238" s="242"/>
      <c r="L238" s="243"/>
      <c r="M238" s="244" t="s">
        <v>1</v>
      </c>
      <c r="N238" s="245" t="s">
        <v>37</v>
      </c>
      <c r="O238" s="88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26" t="s">
        <v>233</v>
      </c>
      <c r="AT238" s="226" t="s">
        <v>201</v>
      </c>
      <c r="AU238" s="226" t="s">
        <v>82</v>
      </c>
      <c r="AY238" s="14" t="s">
        <v>140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14" t="s">
        <v>80</v>
      </c>
      <c r="BK238" s="227">
        <f>ROUND(I238*H238,2)</f>
        <v>0</v>
      </c>
      <c r="BL238" s="14" t="s">
        <v>204</v>
      </c>
      <c r="BM238" s="226" t="s">
        <v>601</v>
      </c>
    </row>
    <row r="239" s="2" customFormat="1" ht="24.15" customHeight="1">
      <c r="A239" s="35"/>
      <c r="B239" s="36"/>
      <c r="C239" s="235" t="s">
        <v>602</v>
      </c>
      <c r="D239" s="235" t="s">
        <v>201</v>
      </c>
      <c r="E239" s="236" t="s">
        <v>1429</v>
      </c>
      <c r="F239" s="237" t="s">
        <v>1430</v>
      </c>
      <c r="G239" s="238" t="s">
        <v>213</v>
      </c>
      <c r="H239" s="239">
        <v>1</v>
      </c>
      <c r="I239" s="240"/>
      <c r="J239" s="241">
        <f>ROUND(I239*H239,2)</f>
        <v>0</v>
      </c>
      <c r="K239" s="242"/>
      <c r="L239" s="243"/>
      <c r="M239" s="244" t="s">
        <v>1</v>
      </c>
      <c r="N239" s="245" t="s">
        <v>37</v>
      </c>
      <c r="O239" s="88"/>
      <c r="P239" s="224">
        <f>O239*H239</f>
        <v>0</v>
      </c>
      <c r="Q239" s="224">
        <v>0</v>
      </c>
      <c r="R239" s="224">
        <f>Q239*H239</f>
        <v>0</v>
      </c>
      <c r="S239" s="224">
        <v>0</v>
      </c>
      <c r="T239" s="225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26" t="s">
        <v>233</v>
      </c>
      <c r="AT239" s="226" t="s">
        <v>201</v>
      </c>
      <c r="AU239" s="226" t="s">
        <v>82</v>
      </c>
      <c r="AY239" s="14" t="s">
        <v>140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14" t="s">
        <v>80</v>
      </c>
      <c r="BK239" s="227">
        <f>ROUND(I239*H239,2)</f>
        <v>0</v>
      </c>
      <c r="BL239" s="14" t="s">
        <v>204</v>
      </c>
      <c r="BM239" s="226" t="s">
        <v>605</v>
      </c>
    </row>
    <row r="240" s="2" customFormat="1" ht="16.5" customHeight="1">
      <c r="A240" s="35"/>
      <c r="B240" s="36"/>
      <c r="C240" s="235" t="s">
        <v>385</v>
      </c>
      <c r="D240" s="235" t="s">
        <v>201</v>
      </c>
      <c r="E240" s="236" t="s">
        <v>1431</v>
      </c>
      <c r="F240" s="237" t="s">
        <v>1432</v>
      </c>
      <c r="G240" s="238" t="s">
        <v>213</v>
      </c>
      <c r="H240" s="239">
        <v>1</v>
      </c>
      <c r="I240" s="240"/>
      <c r="J240" s="241">
        <f>ROUND(I240*H240,2)</f>
        <v>0</v>
      </c>
      <c r="K240" s="242"/>
      <c r="L240" s="243"/>
      <c r="M240" s="244" t="s">
        <v>1</v>
      </c>
      <c r="N240" s="245" t="s">
        <v>37</v>
      </c>
      <c r="O240" s="88"/>
      <c r="P240" s="224">
        <f>O240*H240</f>
        <v>0</v>
      </c>
      <c r="Q240" s="224">
        <v>0</v>
      </c>
      <c r="R240" s="224">
        <f>Q240*H240</f>
        <v>0</v>
      </c>
      <c r="S240" s="224">
        <v>0</v>
      </c>
      <c r="T240" s="225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26" t="s">
        <v>233</v>
      </c>
      <c r="AT240" s="226" t="s">
        <v>201</v>
      </c>
      <c r="AU240" s="226" t="s">
        <v>82</v>
      </c>
      <c r="AY240" s="14" t="s">
        <v>140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14" t="s">
        <v>80</v>
      </c>
      <c r="BK240" s="227">
        <f>ROUND(I240*H240,2)</f>
        <v>0</v>
      </c>
      <c r="BL240" s="14" t="s">
        <v>204</v>
      </c>
      <c r="BM240" s="226" t="s">
        <v>608</v>
      </c>
    </row>
    <row r="241" s="2" customFormat="1" ht="24.15" customHeight="1">
      <c r="A241" s="35"/>
      <c r="B241" s="36"/>
      <c r="C241" s="235" t="s">
        <v>609</v>
      </c>
      <c r="D241" s="235" t="s">
        <v>201</v>
      </c>
      <c r="E241" s="236" t="s">
        <v>1433</v>
      </c>
      <c r="F241" s="237" t="s">
        <v>1434</v>
      </c>
      <c r="G241" s="238" t="s">
        <v>213</v>
      </c>
      <c r="H241" s="239">
        <v>1</v>
      </c>
      <c r="I241" s="240"/>
      <c r="J241" s="241">
        <f>ROUND(I241*H241,2)</f>
        <v>0</v>
      </c>
      <c r="K241" s="242"/>
      <c r="L241" s="243"/>
      <c r="M241" s="244" t="s">
        <v>1</v>
      </c>
      <c r="N241" s="245" t="s">
        <v>37</v>
      </c>
      <c r="O241" s="88"/>
      <c r="P241" s="224">
        <f>O241*H241</f>
        <v>0</v>
      </c>
      <c r="Q241" s="224">
        <v>0</v>
      </c>
      <c r="R241" s="224">
        <f>Q241*H241</f>
        <v>0</v>
      </c>
      <c r="S241" s="224">
        <v>0</v>
      </c>
      <c r="T241" s="225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26" t="s">
        <v>233</v>
      </c>
      <c r="AT241" s="226" t="s">
        <v>201</v>
      </c>
      <c r="AU241" s="226" t="s">
        <v>82</v>
      </c>
      <c r="AY241" s="14" t="s">
        <v>140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14" t="s">
        <v>80</v>
      </c>
      <c r="BK241" s="227">
        <f>ROUND(I241*H241,2)</f>
        <v>0</v>
      </c>
      <c r="BL241" s="14" t="s">
        <v>204</v>
      </c>
      <c r="BM241" s="226" t="s">
        <v>612</v>
      </c>
    </row>
    <row r="242" s="2" customFormat="1" ht="24.15" customHeight="1">
      <c r="A242" s="35"/>
      <c r="B242" s="36"/>
      <c r="C242" s="235" t="s">
        <v>389</v>
      </c>
      <c r="D242" s="235" t="s">
        <v>201</v>
      </c>
      <c r="E242" s="236" t="s">
        <v>1435</v>
      </c>
      <c r="F242" s="237" t="s">
        <v>1436</v>
      </c>
      <c r="G242" s="238" t="s">
        <v>213</v>
      </c>
      <c r="H242" s="239">
        <v>1</v>
      </c>
      <c r="I242" s="240"/>
      <c r="J242" s="241">
        <f>ROUND(I242*H242,2)</f>
        <v>0</v>
      </c>
      <c r="K242" s="242"/>
      <c r="L242" s="243"/>
      <c r="M242" s="244" t="s">
        <v>1</v>
      </c>
      <c r="N242" s="245" t="s">
        <v>37</v>
      </c>
      <c r="O242" s="88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26" t="s">
        <v>233</v>
      </c>
      <c r="AT242" s="226" t="s">
        <v>201</v>
      </c>
      <c r="AU242" s="226" t="s">
        <v>82</v>
      </c>
      <c r="AY242" s="14" t="s">
        <v>140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14" t="s">
        <v>80</v>
      </c>
      <c r="BK242" s="227">
        <f>ROUND(I242*H242,2)</f>
        <v>0</v>
      </c>
      <c r="BL242" s="14" t="s">
        <v>204</v>
      </c>
      <c r="BM242" s="226" t="s">
        <v>615</v>
      </c>
    </row>
    <row r="243" s="2" customFormat="1" ht="24.15" customHeight="1">
      <c r="A243" s="35"/>
      <c r="B243" s="36"/>
      <c r="C243" s="235" t="s">
        <v>616</v>
      </c>
      <c r="D243" s="235" t="s">
        <v>201</v>
      </c>
      <c r="E243" s="236" t="s">
        <v>1437</v>
      </c>
      <c r="F243" s="237" t="s">
        <v>1299</v>
      </c>
      <c r="G243" s="238" t="s">
        <v>213</v>
      </c>
      <c r="H243" s="239">
        <v>1</v>
      </c>
      <c r="I243" s="240"/>
      <c r="J243" s="241">
        <f>ROUND(I243*H243,2)</f>
        <v>0</v>
      </c>
      <c r="K243" s="242"/>
      <c r="L243" s="243"/>
      <c r="M243" s="244" t="s">
        <v>1</v>
      </c>
      <c r="N243" s="245" t="s">
        <v>37</v>
      </c>
      <c r="O243" s="88"/>
      <c r="P243" s="224">
        <f>O243*H243</f>
        <v>0</v>
      </c>
      <c r="Q243" s="224">
        <v>0</v>
      </c>
      <c r="R243" s="224">
        <f>Q243*H243</f>
        <v>0</v>
      </c>
      <c r="S243" s="224">
        <v>0</v>
      </c>
      <c r="T243" s="225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26" t="s">
        <v>233</v>
      </c>
      <c r="AT243" s="226" t="s">
        <v>201</v>
      </c>
      <c r="AU243" s="226" t="s">
        <v>82</v>
      </c>
      <c r="AY243" s="14" t="s">
        <v>140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14" t="s">
        <v>80</v>
      </c>
      <c r="BK243" s="227">
        <f>ROUND(I243*H243,2)</f>
        <v>0</v>
      </c>
      <c r="BL243" s="14" t="s">
        <v>204</v>
      </c>
      <c r="BM243" s="226" t="s">
        <v>619</v>
      </c>
    </row>
    <row r="244" s="2" customFormat="1" ht="24.15" customHeight="1">
      <c r="A244" s="35"/>
      <c r="B244" s="36"/>
      <c r="C244" s="235" t="s">
        <v>392</v>
      </c>
      <c r="D244" s="235" t="s">
        <v>201</v>
      </c>
      <c r="E244" s="236" t="s">
        <v>1438</v>
      </c>
      <c r="F244" s="237" t="s">
        <v>1439</v>
      </c>
      <c r="G244" s="238" t="s">
        <v>213</v>
      </c>
      <c r="H244" s="239">
        <v>2</v>
      </c>
      <c r="I244" s="240"/>
      <c r="J244" s="241">
        <f>ROUND(I244*H244,2)</f>
        <v>0</v>
      </c>
      <c r="K244" s="242"/>
      <c r="L244" s="243"/>
      <c r="M244" s="244" t="s">
        <v>1</v>
      </c>
      <c r="N244" s="245" t="s">
        <v>37</v>
      </c>
      <c r="O244" s="88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6" t="s">
        <v>233</v>
      </c>
      <c r="AT244" s="226" t="s">
        <v>201</v>
      </c>
      <c r="AU244" s="226" t="s">
        <v>82</v>
      </c>
      <c r="AY244" s="14" t="s">
        <v>140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14" t="s">
        <v>80</v>
      </c>
      <c r="BK244" s="227">
        <f>ROUND(I244*H244,2)</f>
        <v>0</v>
      </c>
      <c r="BL244" s="14" t="s">
        <v>204</v>
      </c>
      <c r="BM244" s="226" t="s">
        <v>622</v>
      </c>
    </row>
    <row r="245" s="2" customFormat="1" ht="21.75" customHeight="1">
      <c r="A245" s="35"/>
      <c r="B245" s="36"/>
      <c r="C245" s="235" t="s">
        <v>623</v>
      </c>
      <c r="D245" s="235" t="s">
        <v>201</v>
      </c>
      <c r="E245" s="236" t="s">
        <v>1415</v>
      </c>
      <c r="F245" s="237" t="s">
        <v>1416</v>
      </c>
      <c r="G245" s="238" t="s">
        <v>213</v>
      </c>
      <c r="H245" s="239">
        <v>2</v>
      </c>
      <c r="I245" s="240"/>
      <c r="J245" s="241">
        <f>ROUND(I245*H245,2)</f>
        <v>0</v>
      </c>
      <c r="K245" s="242"/>
      <c r="L245" s="243"/>
      <c r="M245" s="244" t="s">
        <v>1</v>
      </c>
      <c r="N245" s="245" t="s">
        <v>37</v>
      </c>
      <c r="O245" s="88"/>
      <c r="P245" s="224">
        <f>O245*H245</f>
        <v>0</v>
      </c>
      <c r="Q245" s="224">
        <v>0</v>
      </c>
      <c r="R245" s="224">
        <f>Q245*H245</f>
        <v>0</v>
      </c>
      <c r="S245" s="224">
        <v>0</v>
      </c>
      <c r="T245" s="225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26" t="s">
        <v>233</v>
      </c>
      <c r="AT245" s="226" t="s">
        <v>201</v>
      </c>
      <c r="AU245" s="226" t="s">
        <v>82</v>
      </c>
      <c r="AY245" s="14" t="s">
        <v>140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14" t="s">
        <v>80</v>
      </c>
      <c r="BK245" s="227">
        <f>ROUND(I245*H245,2)</f>
        <v>0</v>
      </c>
      <c r="BL245" s="14" t="s">
        <v>204</v>
      </c>
      <c r="BM245" s="226" t="s">
        <v>626</v>
      </c>
    </row>
    <row r="246" s="2" customFormat="1" ht="24.15" customHeight="1">
      <c r="A246" s="35"/>
      <c r="B246" s="36"/>
      <c r="C246" s="235" t="s">
        <v>396</v>
      </c>
      <c r="D246" s="235" t="s">
        <v>201</v>
      </c>
      <c r="E246" s="236" t="s">
        <v>1440</v>
      </c>
      <c r="F246" s="237" t="s">
        <v>1441</v>
      </c>
      <c r="G246" s="238" t="s">
        <v>213</v>
      </c>
      <c r="H246" s="239">
        <v>1</v>
      </c>
      <c r="I246" s="240"/>
      <c r="J246" s="241">
        <f>ROUND(I246*H246,2)</f>
        <v>0</v>
      </c>
      <c r="K246" s="242"/>
      <c r="L246" s="243"/>
      <c r="M246" s="244" t="s">
        <v>1</v>
      </c>
      <c r="N246" s="245" t="s">
        <v>37</v>
      </c>
      <c r="O246" s="88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26" t="s">
        <v>233</v>
      </c>
      <c r="AT246" s="226" t="s">
        <v>201</v>
      </c>
      <c r="AU246" s="226" t="s">
        <v>82</v>
      </c>
      <c r="AY246" s="14" t="s">
        <v>140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14" t="s">
        <v>80</v>
      </c>
      <c r="BK246" s="227">
        <f>ROUND(I246*H246,2)</f>
        <v>0</v>
      </c>
      <c r="BL246" s="14" t="s">
        <v>204</v>
      </c>
      <c r="BM246" s="226" t="s">
        <v>629</v>
      </c>
    </row>
    <row r="247" s="2" customFormat="1" ht="24.15" customHeight="1">
      <c r="A247" s="35"/>
      <c r="B247" s="36"/>
      <c r="C247" s="235" t="s">
        <v>630</v>
      </c>
      <c r="D247" s="235" t="s">
        <v>201</v>
      </c>
      <c r="E247" s="236" t="s">
        <v>1442</v>
      </c>
      <c r="F247" s="237" t="s">
        <v>1443</v>
      </c>
      <c r="G247" s="238" t="s">
        <v>213</v>
      </c>
      <c r="H247" s="239">
        <v>1</v>
      </c>
      <c r="I247" s="240"/>
      <c r="J247" s="241">
        <f>ROUND(I247*H247,2)</f>
        <v>0</v>
      </c>
      <c r="K247" s="242"/>
      <c r="L247" s="243"/>
      <c r="M247" s="244" t="s">
        <v>1</v>
      </c>
      <c r="N247" s="245" t="s">
        <v>37</v>
      </c>
      <c r="O247" s="88"/>
      <c r="P247" s="224">
        <f>O247*H247</f>
        <v>0</v>
      </c>
      <c r="Q247" s="224">
        <v>0</v>
      </c>
      <c r="R247" s="224">
        <f>Q247*H247</f>
        <v>0</v>
      </c>
      <c r="S247" s="224">
        <v>0</v>
      </c>
      <c r="T247" s="225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26" t="s">
        <v>233</v>
      </c>
      <c r="AT247" s="226" t="s">
        <v>201</v>
      </c>
      <c r="AU247" s="226" t="s">
        <v>82</v>
      </c>
      <c r="AY247" s="14" t="s">
        <v>140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14" t="s">
        <v>80</v>
      </c>
      <c r="BK247" s="227">
        <f>ROUND(I247*H247,2)</f>
        <v>0</v>
      </c>
      <c r="BL247" s="14" t="s">
        <v>204</v>
      </c>
      <c r="BM247" s="226" t="s">
        <v>633</v>
      </c>
    </row>
    <row r="248" s="2" customFormat="1" ht="24.15" customHeight="1">
      <c r="A248" s="35"/>
      <c r="B248" s="36"/>
      <c r="C248" s="235" t="s">
        <v>399</v>
      </c>
      <c r="D248" s="235" t="s">
        <v>201</v>
      </c>
      <c r="E248" s="236" t="s">
        <v>1270</v>
      </c>
      <c r="F248" s="237" t="s">
        <v>1271</v>
      </c>
      <c r="G248" s="238" t="s">
        <v>213</v>
      </c>
      <c r="H248" s="239">
        <v>1</v>
      </c>
      <c r="I248" s="240"/>
      <c r="J248" s="241">
        <f>ROUND(I248*H248,2)</f>
        <v>0</v>
      </c>
      <c r="K248" s="242"/>
      <c r="L248" s="243"/>
      <c r="M248" s="244" t="s">
        <v>1</v>
      </c>
      <c r="N248" s="245" t="s">
        <v>37</v>
      </c>
      <c r="O248" s="88"/>
      <c r="P248" s="224">
        <f>O248*H248</f>
        <v>0</v>
      </c>
      <c r="Q248" s="224">
        <v>0</v>
      </c>
      <c r="R248" s="224">
        <f>Q248*H248</f>
        <v>0</v>
      </c>
      <c r="S248" s="224">
        <v>0</v>
      </c>
      <c r="T248" s="225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26" t="s">
        <v>233</v>
      </c>
      <c r="AT248" s="226" t="s">
        <v>201</v>
      </c>
      <c r="AU248" s="226" t="s">
        <v>82</v>
      </c>
      <c r="AY248" s="14" t="s">
        <v>140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14" t="s">
        <v>80</v>
      </c>
      <c r="BK248" s="227">
        <f>ROUND(I248*H248,2)</f>
        <v>0</v>
      </c>
      <c r="BL248" s="14" t="s">
        <v>204</v>
      </c>
      <c r="BM248" s="226" t="s">
        <v>636</v>
      </c>
    </row>
    <row r="249" s="2" customFormat="1" ht="24.15" customHeight="1">
      <c r="A249" s="35"/>
      <c r="B249" s="36"/>
      <c r="C249" s="235" t="s">
        <v>637</v>
      </c>
      <c r="D249" s="235" t="s">
        <v>201</v>
      </c>
      <c r="E249" s="236" t="s">
        <v>1444</v>
      </c>
      <c r="F249" s="237" t="s">
        <v>1445</v>
      </c>
      <c r="G249" s="238" t="s">
        <v>213</v>
      </c>
      <c r="H249" s="239">
        <v>1</v>
      </c>
      <c r="I249" s="240"/>
      <c r="J249" s="241">
        <f>ROUND(I249*H249,2)</f>
        <v>0</v>
      </c>
      <c r="K249" s="242"/>
      <c r="L249" s="243"/>
      <c r="M249" s="244" t="s">
        <v>1</v>
      </c>
      <c r="N249" s="245" t="s">
        <v>37</v>
      </c>
      <c r="O249" s="88"/>
      <c r="P249" s="224">
        <f>O249*H249</f>
        <v>0</v>
      </c>
      <c r="Q249" s="224">
        <v>0</v>
      </c>
      <c r="R249" s="224">
        <f>Q249*H249</f>
        <v>0</v>
      </c>
      <c r="S249" s="224">
        <v>0</v>
      </c>
      <c r="T249" s="225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26" t="s">
        <v>233</v>
      </c>
      <c r="AT249" s="226" t="s">
        <v>201</v>
      </c>
      <c r="AU249" s="226" t="s">
        <v>82</v>
      </c>
      <c r="AY249" s="14" t="s">
        <v>140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14" t="s">
        <v>80</v>
      </c>
      <c r="BK249" s="227">
        <f>ROUND(I249*H249,2)</f>
        <v>0</v>
      </c>
      <c r="BL249" s="14" t="s">
        <v>204</v>
      </c>
      <c r="BM249" s="226" t="s">
        <v>640</v>
      </c>
    </row>
    <row r="250" s="2" customFormat="1" ht="24.15" customHeight="1">
      <c r="A250" s="35"/>
      <c r="B250" s="36"/>
      <c r="C250" s="235" t="s">
        <v>403</v>
      </c>
      <c r="D250" s="235" t="s">
        <v>201</v>
      </c>
      <c r="E250" s="236" t="s">
        <v>1446</v>
      </c>
      <c r="F250" s="237" t="s">
        <v>1447</v>
      </c>
      <c r="G250" s="238" t="s">
        <v>213</v>
      </c>
      <c r="H250" s="239">
        <v>1</v>
      </c>
      <c r="I250" s="240"/>
      <c r="J250" s="241">
        <f>ROUND(I250*H250,2)</f>
        <v>0</v>
      </c>
      <c r="K250" s="242"/>
      <c r="L250" s="243"/>
      <c r="M250" s="244" t="s">
        <v>1</v>
      </c>
      <c r="N250" s="245" t="s">
        <v>37</v>
      </c>
      <c r="O250" s="88"/>
      <c r="P250" s="224">
        <f>O250*H250</f>
        <v>0</v>
      </c>
      <c r="Q250" s="224">
        <v>0</v>
      </c>
      <c r="R250" s="224">
        <f>Q250*H250</f>
        <v>0</v>
      </c>
      <c r="S250" s="224">
        <v>0</v>
      </c>
      <c r="T250" s="225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26" t="s">
        <v>233</v>
      </c>
      <c r="AT250" s="226" t="s">
        <v>201</v>
      </c>
      <c r="AU250" s="226" t="s">
        <v>82</v>
      </c>
      <c r="AY250" s="14" t="s">
        <v>140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14" t="s">
        <v>80</v>
      </c>
      <c r="BK250" s="227">
        <f>ROUND(I250*H250,2)</f>
        <v>0</v>
      </c>
      <c r="BL250" s="14" t="s">
        <v>204</v>
      </c>
      <c r="BM250" s="226" t="s">
        <v>643</v>
      </c>
    </row>
    <row r="251" s="2" customFormat="1" ht="16.5" customHeight="1">
      <c r="A251" s="35"/>
      <c r="B251" s="36"/>
      <c r="C251" s="235" t="s">
        <v>644</v>
      </c>
      <c r="D251" s="235" t="s">
        <v>201</v>
      </c>
      <c r="E251" s="236" t="s">
        <v>1431</v>
      </c>
      <c r="F251" s="237" t="s">
        <v>1432</v>
      </c>
      <c r="G251" s="238" t="s">
        <v>213</v>
      </c>
      <c r="H251" s="239">
        <v>1</v>
      </c>
      <c r="I251" s="240"/>
      <c r="J251" s="241">
        <f>ROUND(I251*H251,2)</f>
        <v>0</v>
      </c>
      <c r="K251" s="242"/>
      <c r="L251" s="243"/>
      <c r="M251" s="244" t="s">
        <v>1</v>
      </c>
      <c r="N251" s="245" t="s">
        <v>37</v>
      </c>
      <c r="O251" s="88"/>
      <c r="P251" s="224">
        <f>O251*H251</f>
        <v>0</v>
      </c>
      <c r="Q251" s="224">
        <v>0</v>
      </c>
      <c r="R251" s="224">
        <f>Q251*H251</f>
        <v>0</v>
      </c>
      <c r="S251" s="224">
        <v>0</v>
      </c>
      <c r="T251" s="225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26" t="s">
        <v>233</v>
      </c>
      <c r="AT251" s="226" t="s">
        <v>201</v>
      </c>
      <c r="AU251" s="226" t="s">
        <v>82</v>
      </c>
      <c r="AY251" s="14" t="s">
        <v>140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14" t="s">
        <v>80</v>
      </c>
      <c r="BK251" s="227">
        <f>ROUND(I251*H251,2)</f>
        <v>0</v>
      </c>
      <c r="BL251" s="14" t="s">
        <v>204</v>
      </c>
      <c r="BM251" s="226" t="s">
        <v>647</v>
      </c>
    </row>
    <row r="252" s="2" customFormat="1" ht="24.15" customHeight="1">
      <c r="A252" s="35"/>
      <c r="B252" s="36"/>
      <c r="C252" s="235" t="s">
        <v>406</v>
      </c>
      <c r="D252" s="235" t="s">
        <v>201</v>
      </c>
      <c r="E252" s="236" t="s">
        <v>1433</v>
      </c>
      <c r="F252" s="237" t="s">
        <v>1434</v>
      </c>
      <c r="G252" s="238" t="s">
        <v>213</v>
      </c>
      <c r="H252" s="239">
        <v>1</v>
      </c>
      <c r="I252" s="240"/>
      <c r="J252" s="241">
        <f>ROUND(I252*H252,2)</f>
        <v>0</v>
      </c>
      <c r="K252" s="242"/>
      <c r="L252" s="243"/>
      <c r="M252" s="244" t="s">
        <v>1</v>
      </c>
      <c r="N252" s="245" t="s">
        <v>37</v>
      </c>
      <c r="O252" s="88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26" t="s">
        <v>233</v>
      </c>
      <c r="AT252" s="226" t="s">
        <v>201</v>
      </c>
      <c r="AU252" s="226" t="s">
        <v>82</v>
      </c>
      <c r="AY252" s="14" t="s">
        <v>140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14" t="s">
        <v>80</v>
      </c>
      <c r="BK252" s="227">
        <f>ROUND(I252*H252,2)</f>
        <v>0</v>
      </c>
      <c r="BL252" s="14" t="s">
        <v>204</v>
      </c>
      <c r="BM252" s="226" t="s">
        <v>650</v>
      </c>
    </row>
    <row r="253" s="2" customFormat="1" ht="24.15" customHeight="1">
      <c r="A253" s="35"/>
      <c r="B253" s="36"/>
      <c r="C253" s="235" t="s">
        <v>653</v>
      </c>
      <c r="D253" s="235" t="s">
        <v>201</v>
      </c>
      <c r="E253" s="236" t="s">
        <v>1448</v>
      </c>
      <c r="F253" s="237" t="s">
        <v>1449</v>
      </c>
      <c r="G253" s="238" t="s">
        <v>213</v>
      </c>
      <c r="H253" s="239">
        <v>1</v>
      </c>
      <c r="I253" s="240"/>
      <c r="J253" s="241">
        <f>ROUND(I253*H253,2)</f>
        <v>0</v>
      </c>
      <c r="K253" s="242"/>
      <c r="L253" s="243"/>
      <c r="M253" s="244" t="s">
        <v>1</v>
      </c>
      <c r="N253" s="245" t="s">
        <v>37</v>
      </c>
      <c r="O253" s="88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26" t="s">
        <v>233</v>
      </c>
      <c r="AT253" s="226" t="s">
        <v>201</v>
      </c>
      <c r="AU253" s="226" t="s">
        <v>82</v>
      </c>
      <c r="AY253" s="14" t="s">
        <v>140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14" t="s">
        <v>80</v>
      </c>
      <c r="BK253" s="227">
        <f>ROUND(I253*H253,2)</f>
        <v>0</v>
      </c>
      <c r="BL253" s="14" t="s">
        <v>204</v>
      </c>
      <c r="BM253" s="226" t="s">
        <v>657</v>
      </c>
    </row>
    <row r="254" s="2" customFormat="1" ht="16.5" customHeight="1">
      <c r="A254" s="35"/>
      <c r="B254" s="36"/>
      <c r="C254" s="235" t="s">
        <v>410</v>
      </c>
      <c r="D254" s="235" t="s">
        <v>201</v>
      </c>
      <c r="E254" s="236" t="s">
        <v>1450</v>
      </c>
      <c r="F254" s="237" t="s">
        <v>1451</v>
      </c>
      <c r="G254" s="238" t="s">
        <v>213</v>
      </c>
      <c r="H254" s="239">
        <v>1</v>
      </c>
      <c r="I254" s="240"/>
      <c r="J254" s="241">
        <f>ROUND(I254*H254,2)</f>
        <v>0</v>
      </c>
      <c r="K254" s="242"/>
      <c r="L254" s="243"/>
      <c r="M254" s="244" t="s">
        <v>1</v>
      </c>
      <c r="N254" s="245" t="s">
        <v>37</v>
      </c>
      <c r="O254" s="88"/>
      <c r="P254" s="224">
        <f>O254*H254</f>
        <v>0</v>
      </c>
      <c r="Q254" s="224">
        <v>0</v>
      </c>
      <c r="R254" s="224">
        <f>Q254*H254</f>
        <v>0</v>
      </c>
      <c r="S254" s="224">
        <v>0</v>
      </c>
      <c r="T254" s="225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26" t="s">
        <v>233</v>
      </c>
      <c r="AT254" s="226" t="s">
        <v>201</v>
      </c>
      <c r="AU254" s="226" t="s">
        <v>82</v>
      </c>
      <c r="AY254" s="14" t="s">
        <v>140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14" t="s">
        <v>80</v>
      </c>
      <c r="BK254" s="227">
        <f>ROUND(I254*H254,2)</f>
        <v>0</v>
      </c>
      <c r="BL254" s="14" t="s">
        <v>204</v>
      </c>
      <c r="BM254" s="226" t="s">
        <v>660</v>
      </c>
    </row>
    <row r="255" s="2" customFormat="1" ht="21.75" customHeight="1">
      <c r="A255" s="35"/>
      <c r="B255" s="36"/>
      <c r="C255" s="235" t="s">
        <v>663</v>
      </c>
      <c r="D255" s="235" t="s">
        <v>201</v>
      </c>
      <c r="E255" s="236" t="s">
        <v>1452</v>
      </c>
      <c r="F255" s="237" t="s">
        <v>1453</v>
      </c>
      <c r="G255" s="238" t="s">
        <v>213</v>
      </c>
      <c r="H255" s="239">
        <v>1</v>
      </c>
      <c r="I255" s="240"/>
      <c r="J255" s="241">
        <f>ROUND(I255*H255,2)</f>
        <v>0</v>
      </c>
      <c r="K255" s="242"/>
      <c r="L255" s="243"/>
      <c r="M255" s="244" t="s">
        <v>1</v>
      </c>
      <c r="N255" s="245" t="s">
        <v>37</v>
      </c>
      <c r="O255" s="88"/>
      <c r="P255" s="224">
        <f>O255*H255</f>
        <v>0</v>
      </c>
      <c r="Q255" s="224">
        <v>0</v>
      </c>
      <c r="R255" s="224">
        <f>Q255*H255</f>
        <v>0</v>
      </c>
      <c r="S255" s="224">
        <v>0</v>
      </c>
      <c r="T255" s="225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26" t="s">
        <v>233</v>
      </c>
      <c r="AT255" s="226" t="s">
        <v>201</v>
      </c>
      <c r="AU255" s="226" t="s">
        <v>82</v>
      </c>
      <c r="AY255" s="14" t="s">
        <v>140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14" t="s">
        <v>80</v>
      </c>
      <c r="BK255" s="227">
        <f>ROUND(I255*H255,2)</f>
        <v>0</v>
      </c>
      <c r="BL255" s="14" t="s">
        <v>204</v>
      </c>
      <c r="BM255" s="226" t="s">
        <v>666</v>
      </c>
    </row>
    <row r="256" s="2" customFormat="1" ht="24.15" customHeight="1">
      <c r="A256" s="35"/>
      <c r="B256" s="36"/>
      <c r="C256" s="235" t="s">
        <v>413</v>
      </c>
      <c r="D256" s="235" t="s">
        <v>201</v>
      </c>
      <c r="E256" s="236" t="s">
        <v>1454</v>
      </c>
      <c r="F256" s="237" t="s">
        <v>1455</v>
      </c>
      <c r="G256" s="238" t="s">
        <v>213</v>
      </c>
      <c r="H256" s="239">
        <v>2</v>
      </c>
      <c r="I256" s="240"/>
      <c r="J256" s="241">
        <f>ROUND(I256*H256,2)</f>
        <v>0</v>
      </c>
      <c r="K256" s="242"/>
      <c r="L256" s="243"/>
      <c r="M256" s="244" t="s">
        <v>1</v>
      </c>
      <c r="N256" s="245" t="s">
        <v>37</v>
      </c>
      <c r="O256" s="88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26" t="s">
        <v>233</v>
      </c>
      <c r="AT256" s="226" t="s">
        <v>201</v>
      </c>
      <c r="AU256" s="226" t="s">
        <v>82</v>
      </c>
      <c r="AY256" s="14" t="s">
        <v>140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14" t="s">
        <v>80</v>
      </c>
      <c r="BK256" s="227">
        <f>ROUND(I256*H256,2)</f>
        <v>0</v>
      </c>
      <c r="BL256" s="14" t="s">
        <v>204</v>
      </c>
      <c r="BM256" s="226" t="s">
        <v>669</v>
      </c>
    </row>
    <row r="257" s="2" customFormat="1" ht="16.5" customHeight="1">
      <c r="A257" s="35"/>
      <c r="B257" s="36"/>
      <c r="C257" s="235" t="s">
        <v>670</v>
      </c>
      <c r="D257" s="235" t="s">
        <v>201</v>
      </c>
      <c r="E257" s="236" t="s">
        <v>1456</v>
      </c>
      <c r="F257" s="237" t="s">
        <v>1457</v>
      </c>
      <c r="G257" s="238" t="s">
        <v>213</v>
      </c>
      <c r="H257" s="239">
        <v>1</v>
      </c>
      <c r="I257" s="240"/>
      <c r="J257" s="241">
        <f>ROUND(I257*H257,2)</f>
        <v>0</v>
      </c>
      <c r="K257" s="242"/>
      <c r="L257" s="243"/>
      <c r="M257" s="244" t="s">
        <v>1</v>
      </c>
      <c r="N257" s="245" t="s">
        <v>37</v>
      </c>
      <c r="O257" s="88"/>
      <c r="P257" s="224">
        <f>O257*H257</f>
        <v>0</v>
      </c>
      <c r="Q257" s="224">
        <v>0</v>
      </c>
      <c r="R257" s="224">
        <f>Q257*H257</f>
        <v>0</v>
      </c>
      <c r="S257" s="224">
        <v>0</v>
      </c>
      <c r="T257" s="225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26" t="s">
        <v>233</v>
      </c>
      <c r="AT257" s="226" t="s">
        <v>201</v>
      </c>
      <c r="AU257" s="226" t="s">
        <v>82</v>
      </c>
      <c r="AY257" s="14" t="s">
        <v>140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14" t="s">
        <v>80</v>
      </c>
      <c r="BK257" s="227">
        <f>ROUND(I257*H257,2)</f>
        <v>0</v>
      </c>
      <c r="BL257" s="14" t="s">
        <v>204</v>
      </c>
      <c r="BM257" s="226" t="s">
        <v>673</v>
      </c>
    </row>
    <row r="258" s="2" customFormat="1" ht="24.15" customHeight="1">
      <c r="A258" s="35"/>
      <c r="B258" s="36"/>
      <c r="C258" s="235" t="s">
        <v>417</v>
      </c>
      <c r="D258" s="235" t="s">
        <v>201</v>
      </c>
      <c r="E258" s="236" t="s">
        <v>1458</v>
      </c>
      <c r="F258" s="237" t="s">
        <v>1459</v>
      </c>
      <c r="G258" s="238" t="s">
        <v>213</v>
      </c>
      <c r="H258" s="239">
        <v>1</v>
      </c>
      <c r="I258" s="240"/>
      <c r="J258" s="241">
        <f>ROUND(I258*H258,2)</f>
        <v>0</v>
      </c>
      <c r="K258" s="242"/>
      <c r="L258" s="243"/>
      <c r="M258" s="244" t="s">
        <v>1</v>
      </c>
      <c r="N258" s="245" t="s">
        <v>37</v>
      </c>
      <c r="O258" s="88"/>
      <c r="P258" s="224">
        <f>O258*H258</f>
        <v>0</v>
      </c>
      <c r="Q258" s="224">
        <v>0</v>
      </c>
      <c r="R258" s="224">
        <f>Q258*H258</f>
        <v>0</v>
      </c>
      <c r="S258" s="224">
        <v>0</v>
      </c>
      <c r="T258" s="225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26" t="s">
        <v>233</v>
      </c>
      <c r="AT258" s="226" t="s">
        <v>201</v>
      </c>
      <c r="AU258" s="226" t="s">
        <v>82</v>
      </c>
      <c r="AY258" s="14" t="s">
        <v>140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14" t="s">
        <v>80</v>
      </c>
      <c r="BK258" s="227">
        <f>ROUND(I258*H258,2)</f>
        <v>0</v>
      </c>
      <c r="BL258" s="14" t="s">
        <v>204</v>
      </c>
      <c r="BM258" s="226" t="s">
        <v>676</v>
      </c>
    </row>
    <row r="259" s="2" customFormat="1" ht="24.15" customHeight="1">
      <c r="A259" s="35"/>
      <c r="B259" s="36"/>
      <c r="C259" s="235" t="s">
        <v>677</v>
      </c>
      <c r="D259" s="235" t="s">
        <v>201</v>
      </c>
      <c r="E259" s="236" t="s">
        <v>1460</v>
      </c>
      <c r="F259" s="237" t="s">
        <v>1461</v>
      </c>
      <c r="G259" s="238" t="s">
        <v>213</v>
      </c>
      <c r="H259" s="239">
        <v>1</v>
      </c>
      <c r="I259" s="240"/>
      <c r="J259" s="241">
        <f>ROUND(I259*H259,2)</f>
        <v>0</v>
      </c>
      <c r="K259" s="242"/>
      <c r="L259" s="243"/>
      <c r="M259" s="244" t="s">
        <v>1</v>
      </c>
      <c r="N259" s="245" t="s">
        <v>37</v>
      </c>
      <c r="O259" s="88"/>
      <c r="P259" s="224">
        <f>O259*H259</f>
        <v>0</v>
      </c>
      <c r="Q259" s="224">
        <v>0</v>
      </c>
      <c r="R259" s="224">
        <f>Q259*H259</f>
        <v>0</v>
      </c>
      <c r="S259" s="224">
        <v>0</v>
      </c>
      <c r="T259" s="225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26" t="s">
        <v>233</v>
      </c>
      <c r="AT259" s="226" t="s">
        <v>201</v>
      </c>
      <c r="AU259" s="226" t="s">
        <v>82</v>
      </c>
      <c r="AY259" s="14" t="s">
        <v>140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14" t="s">
        <v>80</v>
      </c>
      <c r="BK259" s="227">
        <f>ROUND(I259*H259,2)</f>
        <v>0</v>
      </c>
      <c r="BL259" s="14" t="s">
        <v>204</v>
      </c>
      <c r="BM259" s="226" t="s">
        <v>680</v>
      </c>
    </row>
    <row r="260" s="2" customFormat="1" ht="16.5" customHeight="1">
      <c r="A260" s="35"/>
      <c r="B260" s="36"/>
      <c r="C260" s="235" t="s">
        <v>420</v>
      </c>
      <c r="D260" s="235" t="s">
        <v>201</v>
      </c>
      <c r="E260" s="236" t="s">
        <v>1462</v>
      </c>
      <c r="F260" s="237" t="s">
        <v>1463</v>
      </c>
      <c r="G260" s="238" t="s">
        <v>213</v>
      </c>
      <c r="H260" s="239">
        <v>1</v>
      </c>
      <c r="I260" s="240"/>
      <c r="J260" s="241">
        <f>ROUND(I260*H260,2)</f>
        <v>0</v>
      </c>
      <c r="K260" s="242"/>
      <c r="L260" s="243"/>
      <c r="M260" s="244" t="s">
        <v>1</v>
      </c>
      <c r="N260" s="245" t="s">
        <v>37</v>
      </c>
      <c r="O260" s="88"/>
      <c r="P260" s="224">
        <f>O260*H260</f>
        <v>0</v>
      </c>
      <c r="Q260" s="224">
        <v>0</v>
      </c>
      <c r="R260" s="224">
        <f>Q260*H260</f>
        <v>0</v>
      </c>
      <c r="S260" s="224">
        <v>0</v>
      </c>
      <c r="T260" s="225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26" t="s">
        <v>233</v>
      </c>
      <c r="AT260" s="226" t="s">
        <v>201</v>
      </c>
      <c r="AU260" s="226" t="s">
        <v>82</v>
      </c>
      <c r="AY260" s="14" t="s">
        <v>140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14" t="s">
        <v>80</v>
      </c>
      <c r="BK260" s="227">
        <f>ROUND(I260*H260,2)</f>
        <v>0</v>
      </c>
      <c r="BL260" s="14" t="s">
        <v>204</v>
      </c>
      <c r="BM260" s="226" t="s">
        <v>683</v>
      </c>
    </row>
    <row r="261" s="2" customFormat="1" ht="24.15" customHeight="1">
      <c r="A261" s="35"/>
      <c r="B261" s="36"/>
      <c r="C261" s="235" t="s">
        <v>684</v>
      </c>
      <c r="D261" s="235" t="s">
        <v>201</v>
      </c>
      <c r="E261" s="236" t="s">
        <v>1464</v>
      </c>
      <c r="F261" s="237" t="s">
        <v>1465</v>
      </c>
      <c r="G261" s="238" t="s">
        <v>213</v>
      </c>
      <c r="H261" s="239">
        <v>1</v>
      </c>
      <c r="I261" s="240"/>
      <c r="J261" s="241">
        <f>ROUND(I261*H261,2)</f>
        <v>0</v>
      </c>
      <c r="K261" s="242"/>
      <c r="L261" s="243"/>
      <c r="M261" s="244" t="s">
        <v>1</v>
      </c>
      <c r="N261" s="245" t="s">
        <v>37</v>
      </c>
      <c r="O261" s="88"/>
      <c r="P261" s="224">
        <f>O261*H261</f>
        <v>0</v>
      </c>
      <c r="Q261" s="224">
        <v>0</v>
      </c>
      <c r="R261" s="224">
        <f>Q261*H261</f>
        <v>0</v>
      </c>
      <c r="S261" s="224">
        <v>0</v>
      </c>
      <c r="T261" s="225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26" t="s">
        <v>233</v>
      </c>
      <c r="AT261" s="226" t="s">
        <v>201</v>
      </c>
      <c r="AU261" s="226" t="s">
        <v>82</v>
      </c>
      <c r="AY261" s="14" t="s">
        <v>140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14" t="s">
        <v>80</v>
      </c>
      <c r="BK261" s="227">
        <f>ROUND(I261*H261,2)</f>
        <v>0</v>
      </c>
      <c r="BL261" s="14" t="s">
        <v>204</v>
      </c>
      <c r="BM261" s="226" t="s">
        <v>687</v>
      </c>
    </row>
    <row r="262" s="2" customFormat="1" ht="24.15" customHeight="1">
      <c r="A262" s="35"/>
      <c r="B262" s="36"/>
      <c r="C262" s="235" t="s">
        <v>424</v>
      </c>
      <c r="D262" s="235" t="s">
        <v>201</v>
      </c>
      <c r="E262" s="236" t="s">
        <v>1466</v>
      </c>
      <c r="F262" s="237" t="s">
        <v>1467</v>
      </c>
      <c r="G262" s="238" t="s">
        <v>213</v>
      </c>
      <c r="H262" s="239">
        <v>1</v>
      </c>
      <c r="I262" s="240"/>
      <c r="J262" s="241">
        <f>ROUND(I262*H262,2)</f>
        <v>0</v>
      </c>
      <c r="K262" s="242"/>
      <c r="L262" s="243"/>
      <c r="M262" s="244" t="s">
        <v>1</v>
      </c>
      <c r="N262" s="245" t="s">
        <v>37</v>
      </c>
      <c r="O262" s="88"/>
      <c r="P262" s="224">
        <f>O262*H262</f>
        <v>0</v>
      </c>
      <c r="Q262" s="224">
        <v>0</v>
      </c>
      <c r="R262" s="224">
        <f>Q262*H262</f>
        <v>0</v>
      </c>
      <c r="S262" s="224">
        <v>0</v>
      </c>
      <c r="T262" s="225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26" t="s">
        <v>233</v>
      </c>
      <c r="AT262" s="226" t="s">
        <v>201</v>
      </c>
      <c r="AU262" s="226" t="s">
        <v>82</v>
      </c>
      <c r="AY262" s="14" t="s">
        <v>140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14" t="s">
        <v>80</v>
      </c>
      <c r="BK262" s="227">
        <f>ROUND(I262*H262,2)</f>
        <v>0</v>
      </c>
      <c r="BL262" s="14" t="s">
        <v>204</v>
      </c>
      <c r="BM262" s="226" t="s">
        <v>690</v>
      </c>
    </row>
    <row r="263" s="2" customFormat="1" ht="16.5" customHeight="1">
      <c r="A263" s="35"/>
      <c r="B263" s="36"/>
      <c r="C263" s="235" t="s">
        <v>691</v>
      </c>
      <c r="D263" s="235" t="s">
        <v>201</v>
      </c>
      <c r="E263" s="236" t="s">
        <v>1468</v>
      </c>
      <c r="F263" s="237" t="s">
        <v>1469</v>
      </c>
      <c r="G263" s="238" t="s">
        <v>213</v>
      </c>
      <c r="H263" s="239">
        <v>1</v>
      </c>
      <c r="I263" s="240"/>
      <c r="J263" s="241">
        <f>ROUND(I263*H263,2)</f>
        <v>0</v>
      </c>
      <c r="K263" s="242"/>
      <c r="L263" s="243"/>
      <c r="M263" s="244" t="s">
        <v>1</v>
      </c>
      <c r="N263" s="245" t="s">
        <v>37</v>
      </c>
      <c r="O263" s="88"/>
      <c r="P263" s="224">
        <f>O263*H263</f>
        <v>0</v>
      </c>
      <c r="Q263" s="224">
        <v>0</v>
      </c>
      <c r="R263" s="224">
        <f>Q263*H263</f>
        <v>0</v>
      </c>
      <c r="S263" s="224">
        <v>0</v>
      </c>
      <c r="T263" s="225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26" t="s">
        <v>233</v>
      </c>
      <c r="AT263" s="226" t="s">
        <v>201</v>
      </c>
      <c r="AU263" s="226" t="s">
        <v>82</v>
      </c>
      <c r="AY263" s="14" t="s">
        <v>140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14" t="s">
        <v>80</v>
      </c>
      <c r="BK263" s="227">
        <f>ROUND(I263*H263,2)</f>
        <v>0</v>
      </c>
      <c r="BL263" s="14" t="s">
        <v>204</v>
      </c>
      <c r="BM263" s="226" t="s">
        <v>694</v>
      </c>
    </row>
    <row r="264" s="2" customFormat="1" ht="24.15" customHeight="1">
      <c r="A264" s="35"/>
      <c r="B264" s="36"/>
      <c r="C264" s="235" t="s">
        <v>427</v>
      </c>
      <c r="D264" s="235" t="s">
        <v>201</v>
      </c>
      <c r="E264" s="236" t="s">
        <v>1437</v>
      </c>
      <c r="F264" s="237" t="s">
        <v>1299</v>
      </c>
      <c r="G264" s="238" t="s">
        <v>213</v>
      </c>
      <c r="H264" s="239">
        <v>1</v>
      </c>
      <c r="I264" s="240"/>
      <c r="J264" s="241">
        <f>ROUND(I264*H264,2)</f>
        <v>0</v>
      </c>
      <c r="K264" s="242"/>
      <c r="L264" s="243"/>
      <c r="M264" s="244" t="s">
        <v>1</v>
      </c>
      <c r="N264" s="245" t="s">
        <v>37</v>
      </c>
      <c r="O264" s="88"/>
      <c r="P264" s="224">
        <f>O264*H264</f>
        <v>0</v>
      </c>
      <c r="Q264" s="224">
        <v>0</v>
      </c>
      <c r="R264" s="224">
        <f>Q264*H264</f>
        <v>0</v>
      </c>
      <c r="S264" s="224">
        <v>0</v>
      </c>
      <c r="T264" s="225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26" t="s">
        <v>233</v>
      </c>
      <c r="AT264" s="226" t="s">
        <v>201</v>
      </c>
      <c r="AU264" s="226" t="s">
        <v>82</v>
      </c>
      <c r="AY264" s="14" t="s">
        <v>140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14" t="s">
        <v>80</v>
      </c>
      <c r="BK264" s="227">
        <f>ROUND(I264*H264,2)</f>
        <v>0</v>
      </c>
      <c r="BL264" s="14" t="s">
        <v>204</v>
      </c>
      <c r="BM264" s="226" t="s">
        <v>697</v>
      </c>
    </row>
    <row r="265" s="2" customFormat="1" ht="24.15" customHeight="1">
      <c r="A265" s="35"/>
      <c r="B265" s="36"/>
      <c r="C265" s="235" t="s">
        <v>698</v>
      </c>
      <c r="D265" s="235" t="s">
        <v>201</v>
      </c>
      <c r="E265" s="236" t="s">
        <v>1470</v>
      </c>
      <c r="F265" s="237" t="s">
        <v>1471</v>
      </c>
      <c r="G265" s="238" t="s">
        <v>213</v>
      </c>
      <c r="H265" s="239">
        <v>1</v>
      </c>
      <c r="I265" s="240"/>
      <c r="J265" s="241">
        <f>ROUND(I265*H265,2)</f>
        <v>0</v>
      </c>
      <c r="K265" s="242"/>
      <c r="L265" s="243"/>
      <c r="M265" s="244" t="s">
        <v>1</v>
      </c>
      <c r="N265" s="245" t="s">
        <v>37</v>
      </c>
      <c r="O265" s="88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5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26" t="s">
        <v>233</v>
      </c>
      <c r="AT265" s="226" t="s">
        <v>201</v>
      </c>
      <c r="AU265" s="226" t="s">
        <v>82</v>
      </c>
      <c r="AY265" s="14" t="s">
        <v>140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14" t="s">
        <v>80</v>
      </c>
      <c r="BK265" s="227">
        <f>ROUND(I265*H265,2)</f>
        <v>0</v>
      </c>
      <c r="BL265" s="14" t="s">
        <v>204</v>
      </c>
      <c r="BM265" s="226" t="s">
        <v>701</v>
      </c>
    </row>
    <row r="266" s="2" customFormat="1" ht="24.15" customHeight="1">
      <c r="A266" s="35"/>
      <c r="B266" s="36"/>
      <c r="C266" s="235" t="s">
        <v>431</v>
      </c>
      <c r="D266" s="235" t="s">
        <v>201</v>
      </c>
      <c r="E266" s="236" t="s">
        <v>1472</v>
      </c>
      <c r="F266" s="237" t="s">
        <v>1473</v>
      </c>
      <c r="G266" s="238" t="s">
        <v>213</v>
      </c>
      <c r="H266" s="239">
        <v>1</v>
      </c>
      <c r="I266" s="240"/>
      <c r="J266" s="241">
        <f>ROUND(I266*H266,2)</f>
        <v>0</v>
      </c>
      <c r="K266" s="242"/>
      <c r="L266" s="243"/>
      <c r="M266" s="244" t="s">
        <v>1</v>
      </c>
      <c r="N266" s="245" t="s">
        <v>37</v>
      </c>
      <c r="O266" s="88"/>
      <c r="P266" s="224">
        <f>O266*H266</f>
        <v>0</v>
      </c>
      <c r="Q266" s="224">
        <v>0</v>
      </c>
      <c r="R266" s="224">
        <f>Q266*H266</f>
        <v>0</v>
      </c>
      <c r="S266" s="224">
        <v>0</v>
      </c>
      <c r="T266" s="225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26" t="s">
        <v>233</v>
      </c>
      <c r="AT266" s="226" t="s">
        <v>201</v>
      </c>
      <c r="AU266" s="226" t="s">
        <v>82</v>
      </c>
      <c r="AY266" s="14" t="s">
        <v>140</v>
      </c>
      <c r="BE266" s="227">
        <f>IF(N266="základní",J266,0)</f>
        <v>0</v>
      </c>
      <c r="BF266" s="227">
        <f>IF(N266="snížená",J266,0)</f>
        <v>0</v>
      </c>
      <c r="BG266" s="227">
        <f>IF(N266="zákl. přenesená",J266,0)</f>
        <v>0</v>
      </c>
      <c r="BH266" s="227">
        <f>IF(N266="sníž. přenesená",J266,0)</f>
        <v>0</v>
      </c>
      <c r="BI266" s="227">
        <f>IF(N266="nulová",J266,0)</f>
        <v>0</v>
      </c>
      <c r="BJ266" s="14" t="s">
        <v>80</v>
      </c>
      <c r="BK266" s="227">
        <f>ROUND(I266*H266,2)</f>
        <v>0</v>
      </c>
      <c r="BL266" s="14" t="s">
        <v>204</v>
      </c>
      <c r="BM266" s="226" t="s">
        <v>706</v>
      </c>
    </row>
    <row r="267" s="2" customFormat="1" ht="24.15" customHeight="1">
      <c r="A267" s="35"/>
      <c r="B267" s="36"/>
      <c r="C267" s="235" t="s">
        <v>707</v>
      </c>
      <c r="D267" s="235" t="s">
        <v>201</v>
      </c>
      <c r="E267" s="236" t="s">
        <v>1474</v>
      </c>
      <c r="F267" s="237" t="s">
        <v>1475</v>
      </c>
      <c r="G267" s="238" t="s">
        <v>213</v>
      </c>
      <c r="H267" s="239">
        <v>1</v>
      </c>
      <c r="I267" s="240"/>
      <c r="J267" s="241">
        <f>ROUND(I267*H267,2)</f>
        <v>0</v>
      </c>
      <c r="K267" s="242"/>
      <c r="L267" s="243"/>
      <c r="M267" s="244" t="s">
        <v>1</v>
      </c>
      <c r="N267" s="245" t="s">
        <v>37</v>
      </c>
      <c r="O267" s="88"/>
      <c r="P267" s="224">
        <f>O267*H267</f>
        <v>0</v>
      </c>
      <c r="Q267" s="224">
        <v>0</v>
      </c>
      <c r="R267" s="224">
        <f>Q267*H267</f>
        <v>0</v>
      </c>
      <c r="S267" s="224">
        <v>0</v>
      </c>
      <c r="T267" s="225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26" t="s">
        <v>233</v>
      </c>
      <c r="AT267" s="226" t="s">
        <v>201</v>
      </c>
      <c r="AU267" s="226" t="s">
        <v>82</v>
      </c>
      <c r="AY267" s="14" t="s">
        <v>140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14" t="s">
        <v>80</v>
      </c>
      <c r="BK267" s="227">
        <f>ROUND(I267*H267,2)</f>
        <v>0</v>
      </c>
      <c r="BL267" s="14" t="s">
        <v>204</v>
      </c>
      <c r="BM267" s="226" t="s">
        <v>710</v>
      </c>
    </row>
    <row r="268" s="2" customFormat="1" ht="24.15" customHeight="1">
      <c r="A268" s="35"/>
      <c r="B268" s="36"/>
      <c r="C268" s="235" t="s">
        <v>434</v>
      </c>
      <c r="D268" s="235" t="s">
        <v>201</v>
      </c>
      <c r="E268" s="236" t="s">
        <v>1476</v>
      </c>
      <c r="F268" s="237" t="s">
        <v>1477</v>
      </c>
      <c r="G268" s="238" t="s">
        <v>213</v>
      </c>
      <c r="H268" s="239">
        <v>1</v>
      </c>
      <c r="I268" s="240"/>
      <c r="J268" s="241">
        <f>ROUND(I268*H268,2)</f>
        <v>0</v>
      </c>
      <c r="K268" s="242"/>
      <c r="L268" s="243"/>
      <c r="M268" s="244" t="s">
        <v>1</v>
      </c>
      <c r="N268" s="245" t="s">
        <v>37</v>
      </c>
      <c r="O268" s="88"/>
      <c r="P268" s="224">
        <f>O268*H268</f>
        <v>0</v>
      </c>
      <c r="Q268" s="224">
        <v>0</v>
      </c>
      <c r="R268" s="224">
        <f>Q268*H268</f>
        <v>0</v>
      </c>
      <c r="S268" s="224">
        <v>0</v>
      </c>
      <c r="T268" s="225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26" t="s">
        <v>233</v>
      </c>
      <c r="AT268" s="226" t="s">
        <v>201</v>
      </c>
      <c r="AU268" s="226" t="s">
        <v>82</v>
      </c>
      <c r="AY268" s="14" t="s">
        <v>140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14" t="s">
        <v>80</v>
      </c>
      <c r="BK268" s="227">
        <f>ROUND(I268*H268,2)</f>
        <v>0</v>
      </c>
      <c r="BL268" s="14" t="s">
        <v>204</v>
      </c>
      <c r="BM268" s="226" t="s">
        <v>713</v>
      </c>
    </row>
    <row r="269" s="2" customFormat="1" ht="16.5" customHeight="1">
      <c r="A269" s="35"/>
      <c r="B269" s="36"/>
      <c r="C269" s="235" t="s">
        <v>714</v>
      </c>
      <c r="D269" s="235" t="s">
        <v>201</v>
      </c>
      <c r="E269" s="236" t="s">
        <v>1262</v>
      </c>
      <c r="F269" s="237" t="s">
        <v>1263</v>
      </c>
      <c r="G269" s="238" t="s">
        <v>213</v>
      </c>
      <c r="H269" s="239">
        <v>1</v>
      </c>
      <c r="I269" s="240"/>
      <c r="J269" s="241">
        <f>ROUND(I269*H269,2)</f>
        <v>0</v>
      </c>
      <c r="K269" s="242"/>
      <c r="L269" s="243"/>
      <c r="M269" s="244" t="s">
        <v>1</v>
      </c>
      <c r="N269" s="245" t="s">
        <v>37</v>
      </c>
      <c r="O269" s="88"/>
      <c r="P269" s="224">
        <f>O269*H269</f>
        <v>0</v>
      </c>
      <c r="Q269" s="224">
        <v>0</v>
      </c>
      <c r="R269" s="224">
        <f>Q269*H269</f>
        <v>0</v>
      </c>
      <c r="S269" s="224">
        <v>0</v>
      </c>
      <c r="T269" s="225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26" t="s">
        <v>233</v>
      </c>
      <c r="AT269" s="226" t="s">
        <v>201</v>
      </c>
      <c r="AU269" s="226" t="s">
        <v>82</v>
      </c>
      <c r="AY269" s="14" t="s">
        <v>140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14" t="s">
        <v>80</v>
      </c>
      <c r="BK269" s="227">
        <f>ROUND(I269*H269,2)</f>
        <v>0</v>
      </c>
      <c r="BL269" s="14" t="s">
        <v>204</v>
      </c>
      <c r="BM269" s="226" t="s">
        <v>717</v>
      </c>
    </row>
    <row r="270" s="2" customFormat="1" ht="24.15" customHeight="1">
      <c r="A270" s="35"/>
      <c r="B270" s="36"/>
      <c r="C270" s="235" t="s">
        <v>438</v>
      </c>
      <c r="D270" s="235" t="s">
        <v>201</v>
      </c>
      <c r="E270" s="236" t="s">
        <v>1437</v>
      </c>
      <c r="F270" s="237" t="s">
        <v>1299</v>
      </c>
      <c r="G270" s="238" t="s">
        <v>213</v>
      </c>
      <c r="H270" s="239">
        <v>1</v>
      </c>
      <c r="I270" s="240"/>
      <c r="J270" s="241">
        <f>ROUND(I270*H270,2)</f>
        <v>0</v>
      </c>
      <c r="K270" s="242"/>
      <c r="L270" s="243"/>
      <c r="M270" s="244" t="s">
        <v>1</v>
      </c>
      <c r="N270" s="245" t="s">
        <v>37</v>
      </c>
      <c r="O270" s="88"/>
      <c r="P270" s="224">
        <f>O270*H270</f>
        <v>0</v>
      </c>
      <c r="Q270" s="224">
        <v>0</v>
      </c>
      <c r="R270" s="224">
        <f>Q270*H270</f>
        <v>0</v>
      </c>
      <c r="S270" s="224">
        <v>0</v>
      </c>
      <c r="T270" s="225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26" t="s">
        <v>233</v>
      </c>
      <c r="AT270" s="226" t="s">
        <v>201</v>
      </c>
      <c r="AU270" s="226" t="s">
        <v>82</v>
      </c>
      <c r="AY270" s="14" t="s">
        <v>140</v>
      </c>
      <c r="BE270" s="227">
        <f>IF(N270="základní",J270,0)</f>
        <v>0</v>
      </c>
      <c r="BF270" s="227">
        <f>IF(N270="snížená",J270,0)</f>
        <v>0</v>
      </c>
      <c r="BG270" s="227">
        <f>IF(N270="zákl. přenesená",J270,0)</f>
        <v>0</v>
      </c>
      <c r="BH270" s="227">
        <f>IF(N270="sníž. přenesená",J270,0)</f>
        <v>0</v>
      </c>
      <c r="BI270" s="227">
        <f>IF(N270="nulová",J270,0)</f>
        <v>0</v>
      </c>
      <c r="BJ270" s="14" t="s">
        <v>80</v>
      </c>
      <c r="BK270" s="227">
        <f>ROUND(I270*H270,2)</f>
        <v>0</v>
      </c>
      <c r="BL270" s="14" t="s">
        <v>204</v>
      </c>
      <c r="BM270" s="226" t="s">
        <v>720</v>
      </c>
    </row>
    <row r="271" s="2" customFormat="1" ht="24.15" customHeight="1">
      <c r="A271" s="35"/>
      <c r="B271" s="36"/>
      <c r="C271" s="235" t="s">
        <v>721</v>
      </c>
      <c r="D271" s="235" t="s">
        <v>201</v>
      </c>
      <c r="E271" s="236" t="s">
        <v>1478</v>
      </c>
      <c r="F271" s="237" t="s">
        <v>1479</v>
      </c>
      <c r="G271" s="238" t="s">
        <v>213</v>
      </c>
      <c r="H271" s="239">
        <v>1</v>
      </c>
      <c r="I271" s="240"/>
      <c r="J271" s="241">
        <f>ROUND(I271*H271,2)</f>
        <v>0</v>
      </c>
      <c r="K271" s="242"/>
      <c r="L271" s="243"/>
      <c r="M271" s="244" t="s">
        <v>1</v>
      </c>
      <c r="N271" s="245" t="s">
        <v>37</v>
      </c>
      <c r="O271" s="88"/>
      <c r="P271" s="224">
        <f>O271*H271</f>
        <v>0</v>
      </c>
      <c r="Q271" s="224">
        <v>0</v>
      </c>
      <c r="R271" s="224">
        <f>Q271*H271</f>
        <v>0</v>
      </c>
      <c r="S271" s="224">
        <v>0</v>
      </c>
      <c r="T271" s="225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26" t="s">
        <v>233</v>
      </c>
      <c r="AT271" s="226" t="s">
        <v>201</v>
      </c>
      <c r="AU271" s="226" t="s">
        <v>82</v>
      </c>
      <c r="AY271" s="14" t="s">
        <v>140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14" t="s">
        <v>80</v>
      </c>
      <c r="BK271" s="227">
        <f>ROUND(I271*H271,2)</f>
        <v>0</v>
      </c>
      <c r="BL271" s="14" t="s">
        <v>204</v>
      </c>
      <c r="BM271" s="226" t="s">
        <v>724</v>
      </c>
    </row>
    <row r="272" s="2" customFormat="1" ht="24.15" customHeight="1">
      <c r="A272" s="35"/>
      <c r="B272" s="36"/>
      <c r="C272" s="235" t="s">
        <v>441</v>
      </c>
      <c r="D272" s="235" t="s">
        <v>201</v>
      </c>
      <c r="E272" s="236" t="s">
        <v>1480</v>
      </c>
      <c r="F272" s="237" t="s">
        <v>1481</v>
      </c>
      <c r="G272" s="238" t="s">
        <v>213</v>
      </c>
      <c r="H272" s="239">
        <v>1</v>
      </c>
      <c r="I272" s="240"/>
      <c r="J272" s="241">
        <f>ROUND(I272*H272,2)</f>
        <v>0</v>
      </c>
      <c r="K272" s="242"/>
      <c r="L272" s="243"/>
      <c r="M272" s="244" t="s">
        <v>1</v>
      </c>
      <c r="N272" s="245" t="s">
        <v>37</v>
      </c>
      <c r="O272" s="88"/>
      <c r="P272" s="224">
        <f>O272*H272</f>
        <v>0</v>
      </c>
      <c r="Q272" s="224">
        <v>0</v>
      </c>
      <c r="R272" s="224">
        <f>Q272*H272</f>
        <v>0</v>
      </c>
      <c r="S272" s="224">
        <v>0</v>
      </c>
      <c r="T272" s="225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26" t="s">
        <v>233</v>
      </c>
      <c r="AT272" s="226" t="s">
        <v>201</v>
      </c>
      <c r="AU272" s="226" t="s">
        <v>82</v>
      </c>
      <c r="AY272" s="14" t="s">
        <v>140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14" t="s">
        <v>80</v>
      </c>
      <c r="BK272" s="227">
        <f>ROUND(I272*H272,2)</f>
        <v>0</v>
      </c>
      <c r="BL272" s="14" t="s">
        <v>204</v>
      </c>
      <c r="BM272" s="226" t="s">
        <v>727</v>
      </c>
    </row>
    <row r="273" s="2" customFormat="1" ht="24.15" customHeight="1">
      <c r="A273" s="35"/>
      <c r="B273" s="36"/>
      <c r="C273" s="235" t="s">
        <v>728</v>
      </c>
      <c r="D273" s="235" t="s">
        <v>201</v>
      </c>
      <c r="E273" s="236" t="s">
        <v>1482</v>
      </c>
      <c r="F273" s="237" t="s">
        <v>1483</v>
      </c>
      <c r="G273" s="238" t="s">
        <v>213</v>
      </c>
      <c r="H273" s="239">
        <v>1</v>
      </c>
      <c r="I273" s="240"/>
      <c r="J273" s="241">
        <f>ROUND(I273*H273,2)</f>
        <v>0</v>
      </c>
      <c r="K273" s="242"/>
      <c r="L273" s="243"/>
      <c r="M273" s="244" t="s">
        <v>1</v>
      </c>
      <c r="N273" s="245" t="s">
        <v>37</v>
      </c>
      <c r="O273" s="88"/>
      <c r="P273" s="224">
        <f>O273*H273</f>
        <v>0</v>
      </c>
      <c r="Q273" s="224">
        <v>0</v>
      </c>
      <c r="R273" s="224">
        <f>Q273*H273</f>
        <v>0</v>
      </c>
      <c r="S273" s="224">
        <v>0</v>
      </c>
      <c r="T273" s="225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26" t="s">
        <v>233</v>
      </c>
      <c r="AT273" s="226" t="s">
        <v>201</v>
      </c>
      <c r="AU273" s="226" t="s">
        <v>82</v>
      </c>
      <c r="AY273" s="14" t="s">
        <v>140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14" t="s">
        <v>80</v>
      </c>
      <c r="BK273" s="227">
        <f>ROUND(I273*H273,2)</f>
        <v>0</v>
      </c>
      <c r="BL273" s="14" t="s">
        <v>204</v>
      </c>
      <c r="BM273" s="226" t="s">
        <v>731</v>
      </c>
    </row>
    <row r="274" s="2" customFormat="1" ht="16.5" customHeight="1">
      <c r="A274" s="35"/>
      <c r="B274" s="36"/>
      <c r="C274" s="235" t="s">
        <v>445</v>
      </c>
      <c r="D274" s="235" t="s">
        <v>201</v>
      </c>
      <c r="E274" s="236" t="s">
        <v>1484</v>
      </c>
      <c r="F274" s="237" t="s">
        <v>1263</v>
      </c>
      <c r="G274" s="238" t="s">
        <v>213</v>
      </c>
      <c r="H274" s="239">
        <v>1</v>
      </c>
      <c r="I274" s="240"/>
      <c r="J274" s="241">
        <f>ROUND(I274*H274,2)</f>
        <v>0</v>
      </c>
      <c r="K274" s="242"/>
      <c r="L274" s="243"/>
      <c r="M274" s="244" t="s">
        <v>1</v>
      </c>
      <c r="N274" s="245" t="s">
        <v>37</v>
      </c>
      <c r="O274" s="88"/>
      <c r="P274" s="224">
        <f>O274*H274</f>
        <v>0</v>
      </c>
      <c r="Q274" s="224">
        <v>0</v>
      </c>
      <c r="R274" s="224">
        <f>Q274*H274</f>
        <v>0</v>
      </c>
      <c r="S274" s="224">
        <v>0</v>
      </c>
      <c r="T274" s="225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26" t="s">
        <v>233</v>
      </c>
      <c r="AT274" s="226" t="s">
        <v>201</v>
      </c>
      <c r="AU274" s="226" t="s">
        <v>82</v>
      </c>
      <c r="AY274" s="14" t="s">
        <v>140</v>
      </c>
      <c r="BE274" s="227">
        <f>IF(N274="základní",J274,0)</f>
        <v>0</v>
      </c>
      <c r="BF274" s="227">
        <f>IF(N274="snížená",J274,0)</f>
        <v>0</v>
      </c>
      <c r="BG274" s="227">
        <f>IF(N274="zákl. přenesená",J274,0)</f>
        <v>0</v>
      </c>
      <c r="BH274" s="227">
        <f>IF(N274="sníž. přenesená",J274,0)</f>
        <v>0</v>
      </c>
      <c r="BI274" s="227">
        <f>IF(N274="nulová",J274,0)</f>
        <v>0</v>
      </c>
      <c r="BJ274" s="14" t="s">
        <v>80</v>
      </c>
      <c r="BK274" s="227">
        <f>ROUND(I274*H274,2)</f>
        <v>0</v>
      </c>
      <c r="BL274" s="14" t="s">
        <v>204</v>
      </c>
      <c r="BM274" s="226" t="s">
        <v>734</v>
      </c>
    </row>
    <row r="275" s="2" customFormat="1" ht="24.15" customHeight="1">
      <c r="A275" s="35"/>
      <c r="B275" s="36"/>
      <c r="C275" s="235" t="s">
        <v>737</v>
      </c>
      <c r="D275" s="235" t="s">
        <v>201</v>
      </c>
      <c r="E275" s="236" t="s">
        <v>1485</v>
      </c>
      <c r="F275" s="237" t="s">
        <v>1486</v>
      </c>
      <c r="G275" s="238" t="s">
        <v>213</v>
      </c>
      <c r="H275" s="239">
        <v>1</v>
      </c>
      <c r="I275" s="240"/>
      <c r="J275" s="241">
        <f>ROUND(I275*H275,2)</f>
        <v>0</v>
      </c>
      <c r="K275" s="242"/>
      <c r="L275" s="243"/>
      <c r="M275" s="244" t="s">
        <v>1</v>
      </c>
      <c r="N275" s="245" t="s">
        <v>37</v>
      </c>
      <c r="O275" s="88"/>
      <c r="P275" s="224">
        <f>O275*H275</f>
        <v>0</v>
      </c>
      <c r="Q275" s="224">
        <v>0</v>
      </c>
      <c r="R275" s="224">
        <f>Q275*H275</f>
        <v>0</v>
      </c>
      <c r="S275" s="224">
        <v>0</v>
      </c>
      <c r="T275" s="225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26" t="s">
        <v>233</v>
      </c>
      <c r="AT275" s="226" t="s">
        <v>201</v>
      </c>
      <c r="AU275" s="226" t="s">
        <v>82</v>
      </c>
      <c r="AY275" s="14" t="s">
        <v>140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14" t="s">
        <v>80</v>
      </c>
      <c r="BK275" s="227">
        <f>ROUND(I275*H275,2)</f>
        <v>0</v>
      </c>
      <c r="BL275" s="14" t="s">
        <v>204</v>
      </c>
      <c r="BM275" s="226" t="s">
        <v>740</v>
      </c>
    </row>
    <row r="276" s="2" customFormat="1" ht="24.15" customHeight="1">
      <c r="A276" s="35"/>
      <c r="B276" s="36"/>
      <c r="C276" s="235" t="s">
        <v>450</v>
      </c>
      <c r="D276" s="235" t="s">
        <v>201</v>
      </c>
      <c r="E276" s="236" t="s">
        <v>1487</v>
      </c>
      <c r="F276" s="237" t="s">
        <v>1488</v>
      </c>
      <c r="G276" s="238" t="s">
        <v>213</v>
      </c>
      <c r="H276" s="239">
        <v>1</v>
      </c>
      <c r="I276" s="240"/>
      <c r="J276" s="241">
        <f>ROUND(I276*H276,2)</f>
        <v>0</v>
      </c>
      <c r="K276" s="242"/>
      <c r="L276" s="243"/>
      <c r="M276" s="244" t="s">
        <v>1</v>
      </c>
      <c r="N276" s="245" t="s">
        <v>37</v>
      </c>
      <c r="O276" s="88"/>
      <c r="P276" s="224">
        <f>O276*H276</f>
        <v>0</v>
      </c>
      <c r="Q276" s="224">
        <v>0</v>
      </c>
      <c r="R276" s="224">
        <f>Q276*H276</f>
        <v>0</v>
      </c>
      <c r="S276" s="224">
        <v>0</v>
      </c>
      <c r="T276" s="225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26" t="s">
        <v>233</v>
      </c>
      <c r="AT276" s="226" t="s">
        <v>201</v>
      </c>
      <c r="AU276" s="226" t="s">
        <v>82</v>
      </c>
      <c r="AY276" s="14" t="s">
        <v>140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14" t="s">
        <v>80</v>
      </c>
      <c r="BK276" s="227">
        <f>ROUND(I276*H276,2)</f>
        <v>0</v>
      </c>
      <c r="BL276" s="14" t="s">
        <v>204</v>
      </c>
      <c r="BM276" s="226" t="s">
        <v>743</v>
      </c>
    </row>
    <row r="277" s="2" customFormat="1" ht="16.5" customHeight="1">
      <c r="A277" s="35"/>
      <c r="B277" s="36"/>
      <c r="C277" s="235" t="s">
        <v>744</v>
      </c>
      <c r="D277" s="235" t="s">
        <v>201</v>
      </c>
      <c r="E277" s="236" t="s">
        <v>1262</v>
      </c>
      <c r="F277" s="237" t="s">
        <v>1263</v>
      </c>
      <c r="G277" s="238" t="s">
        <v>213</v>
      </c>
      <c r="H277" s="239">
        <v>1</v>
      </c>
      <c r="I277" s="240"/>
      <c r="J277" s="241">
        <f>ROUND(I277*H277,2)</f>
        <v>0</v>
      </c>
      <c r="K277" s="242"/>
      <c r="L277" s="243"/>
      <c r="M277" s="244" t="s">
        <v>1</v>
      </c>
      <c r="N277" s="245" t="s">
        <v>37</v>
      </c>
      <c r="O277" s="88"/>
      <c r="P277" s="224">
        <f>O277*H277</f>
        <v>0</v>
      </c>
      <c r="Q277" s="224">
        <v>0</v>
      </c>
      <c r="R277" s="224">
        <f>Q277*H277</f>
        <v>0</v>
      </c>
      <c r="S277" s="224">
        <v>0</v>
      </c>
      <c r="T277" s="225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26" t="s">
        <v>233</v>
      </c>
      <c r="AT277" s="226" t="s">
        <v>201</v>
      </c>
      <c r="AU277" s="226" t="s">
        <v>82</v>
      </c>
      <c r="AY277" s="14" t="s">
        <v>140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14" t="s">
        <v>80</v>
      </c>
      <c r="BK277" s="227">
        <f>ROUND(I277*H277,2)</f>
        <v>0</v>
      </c>
      <c r="BL277" s="14" t="s">
        <v>204</v>
      </c>
      <c r="BM277" s="226" t="s">
        <v>747</v>
      </c>
    </row>
    <row r="278" s="2" customFormat="1" ht="24.15" customHeight="1">
      <c r="A278" s="35"/>
      <c r="B278" s="36"/>
      <c r="C278" s="235" t="s">
        <v>454</v>
      </c>
      <c r="D278" s="235" t="s">
        <v>201</v>
      </c>
      <c r="E278" s="236" t="s">
        <v>1489</v>
      </c>
      <c r="F278" s="237" t="s">
        <v>1490</v>
      </c>
      <c r="G278" s="238" t="s">
        <v>213</v>
      </c>
      <c r="H278" s="239">
        <v>1</v>
      </c>
      <c r="I278" s="240"/>
      <c r="J278" s="241">
        <f>ROUND(I278*H278,2)</f>
        <v>0</v>
      </c>
      <c r="K278" s="242"/>
      <c r="L278" s="243"/>
      <c r="M278" s="244" t="s">
        <v>1</v>
      </c>
      <c r="N278" s="245" t="s">
        <v>37</v>
      </c>
      <c r="O278" s="88"/>
      <c r="P278" s="224">
        <f>O278*H278</f>
        <v>0</v>
      </c>
      <c r="Q278" s="224">
        <v>0</v>
      </c>
      <c r="R278" s="224">
        <f>Q278*H278</f>
        <v>0</v>
      </c>
      <c r="S278" s="224">
        <v>0</v>
      </c>
      <c r="T278" s="225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26" t="s">
        <v>233</v>
      </c>
      <c r="AT278" s="226" t="s">
        <v>201</v>
      </c>
      <c r="AU278" s="226" t="s">
        <v>82</v>
      </c>
      <c r="AY278" s="14" t="s">
        <v>140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14" t="s">
        <v>80</v>
      </c>
      <c r="BK278" s="227">
        <f>ROUND(I278*H278,2)</f>
        <v>0</v>
      </c>
      <c r="BL278" s="14" t="s">
        <v>204</v>
      </c>
      <c r="BM278" s="226" t="s">
        <v>750</v>
      </c>
    </row>
    <row r="279" s="2" customFormat="1" ht="24.15" customHeight="1">
      <c r="A279" s="35"/>
      <c r="B279" s="36"/>
      <c r="C279" s="214" t="s">
        <v>751</v>
      </c>
      <c r="D279" s="214" t="s">
        <v>141</v>
      </c>
      <c r="E279" s="215" t="s">
        <v>1491</v>
      </c>
      <c r="F279" s="216" t="s">
        <v>1492</v>
      </c>
      <c r="G279" s="217" t="s">
        <v>213</v>
      </c>
      <c r="H279" s="218">
        <v>1</v>
      </c>
      <c r="I279" s="219"/>
      <c r="J279" s="220">
        <f>ROUND(I279*H279,2)</f>
        <v>0</v>
      </c>
      <c r="K279" s="221"/>
      <c r="L279" s="41"/>
      <c r="M279" s="222" t="s">
        <v>1</v>
      </c>
      <c r="N279" s="223" t="s">
        <v>37</v>
      </c>
      <c r="O279" s="88"/>
      <c r="P279" s="224">
        <f>O279*H279</f>
        <v>0</v>
      </c>
      <c r="Q279" s="224">
        <v>0</v>
      </c>
      <c r="R279" s="224">
        <f>Q279*H279</f>
        <v>0</v>
      </c>
      <c r="S279" s="224">
        <v>0</v>
      </c>
      <c r="T279" s="225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26" t="s">
        <v>204</v>
      </c>
      <c r="AT279" s="226" t="s">
        <v>141</v>
      </c>
      <c r="AU279" s="226" t="s">
        <v>82</v>
      </c>
      <c r="AY279" s="14" t="s">
        <v>140</v>
      </c>
      <c r="BE279" s="227">
        <f>IF(N279="základní",J279,0)</f>
        <v>0</v>
      </c>
      <c r="BF279" s="227">
        <f>IF(N279="snížená",J279,0)</f>
        <v>0</v>
      </c>
      <c r="BG279" s="227">
        <f>IF(N279="zákl. přenesená",J279,0)</f>
        <v>0</v>
      </c>
      <c r="BH279" s="227">
        <f>IF(N279="sníž. přenesená",J279,0)</f>
        <v>0</v>
      </c>
      <c r="BI279" s="227">
        <f>IF(N279="nulová",J279,0)</f>
        <v>0</v>
      </c>
      <c r="BJ279" s="14" t="s">
        <v>80</v>
      </c>
      <c r="BK279" s="227">
        <f>ROUND(I279*H279,2)</f>
        <v>0</v>
      </c>
      <c r="BL279" s="14" t="s">
        <v>204</v>
      </c>
      <c r="BM279" s="226" t="s">
        <v>754</v>
      </c>
    </row>
    <row r="280" s="2" customFormat="1" ht="24.15" customHeight="1">
      <c r="A280" s="35"/>
      <c r="B280" s="36"/>
      <c r="C280" s="214" t="s">
        <v>457</v>
      </c>
      <c r="D280" s="214" t="s">
        <v>141</v>
      </c>
      <c r="E280" s="215" t="s">
        <v>1493</v>
      </c>
      <c r="F280" s="216" t="s">
        <v>1494</v>
      </c>
      <c r="G280" s="217" t="s">
        <v>213</v>
      </c>
      <c r="H280" s="218">
        <v>1</v>
      </c>
      <c r="I280" s="219"/>
      <c r="J280" s="220">
        <f>ROUND(I280*H280,2)</f>
        <v>0</v>
      </c>
      <c r="K280" s="221"/>
      <c r="L280" s="41"/>
      <c r="M280" s="230" t="s">
        <v>1</v>
      </c>
      <c r="N280" s="231" t="s">
        <v>37</v>
      </c>
      <c r="O280" s="232"/>
      <c r="P280" s="233">
        <f>O280*H280</f>
        <v>0</v>
      </c>
      <c r="Q280" s="233">
        <v>0</v>
      </c>
      <c r="R280" s="233">
        <f>Q280*H280</f>
        <v>0</v>
      </c>
      <c r="S280" s="233">
        <v>0</v>
      </c>
      <c r="T280" s="234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26" t="s">
        <v>204</v>
      </c>
      <c r="AT280" s="226" t="s">
        <v>141</v>
      </c>
      <c r="AU280" s="226" t="s">
        <v>82</v>
      </c>
      <c r="AY280" s="14" t="s">
        <v>140</v>
      </c>
      <c r="BE280" s="227">
        <f>IF(N280="základní",J280,0)</f>
        <v>0</v>
      </c>
      <c r="BF280" s="227">
        <f>IF(N280="snížená",J280,0)</f>
        <v>0</v>
      </c>
      <c r="BG280" s="227">
        <f>IF(N280="zákl. přenesená",J280,0)</f>
        <v>0</v>
      </c>
      <c r="BH280" s="227">
        <f>IF(N280="sníž. přenesená",J280,0)</f>
        <v>0</v>
      </c>
      <c r="BI280" s="227">
        <f>IF(N280="nulová",J280,0)</f>
        <v>0</v>
      </c>
      <c r="BJ280" s="14" t="s">
        <v>80</v>
      </c>
      <c r="BK280" s="227">
        <f>ROUND(I280*H280,2)</f>
        <v>0</v>
      </c>
      <c r="BL280" s="14" t="s">
        <v>204</v>
      </c>
      <c r="BM280" s="226" t="s">
        <v>757</v>
      </c>
    </row>
    <row r="281" s="2" customFormat="1" ht="6.96" customHeight="1">
      <c r="A281" s="35"/>
      <c r="B281" s="63"/>
      <c r="C281" s="64"/>
      <c r="D281" s="64"/>
      <c r="E281" s="64"/>
      <c r="F281" s="64"/>
      <c r="G281" s="64"/>
      <c r="H281" s="64"/>
      <c r="I281" s="64"/>
      <c r="J281" s="64"/>
      <c r="K281" s="64"/>
      <c r="L281" s="41"/>
      <c r="M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</row>
  </sheetData>
  <sheetProtection sheet="1" autoFilter="0" formatColumns="0" formatRows="0" objects="1" scenarios="1" spinCount="100000" saltValue="w4K+TTKcf7bGGscGZT9OGscK1atvL7fhrrtEklOYzT1pP47zAjp88XRJTRTawkrbcrWdeiTdNrZhkeEHBF8v9w==" hashValue="Yb8igzERJh7ivTDE5RSiL7waxpaZPwu2kT5VFzJwE3ZC17tvGp+vtnd0vtjkX6DGvhFqYkEOi1xA6Qzhe/sFvA==" algorithmName="SHA-512" password="CC35"/>
  <autoFilter ref="C117:K280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103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82</v>
      </c>
    </row>
    <row r="4" s="1" customFormat="1" ht="24.96" customHeight="1">
      <c r="B4" s="17"/>
      <c r="D4" s="135" t="s">
        <v>113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1.ZŠ kuchyň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114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1495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30. 4. 2025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30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31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32</v>
      </c>
      <c r="E30" s="35"/>
      <c r="F30" s="35"/>
      <c r="G30" s="35"/>
      <c r="H30" s="35"/>
      <c r="I30" s="35"/>
      <c r="J30" s="148">
        <f>ROUND(J118,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34</v>
      </c>
      <c r="G32" s="35"/>
      <c r="H32" s="35"/>
      <c r="I32" s="149" t="s">
        <v>33</v>
      </c>
      <c r="J32" s="149" t="s">
        <v>35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36</v>
      </c>
      <c r="E33" s="137" t="s">
        <v>37</v>
      </c>
      <c r="F33" s="151">
        <f>ROUND((SUM(BE118:BE142)),  2)</f>
        <v>0</v>
      </c>
      <c r="G33" s="35"/>
      <c r="H33" s="35"/>
      <c r="I33" s="152">
        <v>0.20999999999999999</v>
      </c>
      <c r="J33" s="151">
        <f>ROUND(((SUM(BE118:BE142))*I33),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38</v>
      </c>
      <c r="F34" s="151">
        <f>ROUND((SUM(BF118:BF142)),  2)</f>
        <v>0</v>
      </c>
      <c r="G34" s="35"/>
      <c r="H34" s="35"/>
      <c r="I34" s="152">
        <v>0.12</v>
      </c>
      <c r="J34" s="151">
        <f>ROUND(((SUM(BF118:BF142))*I34),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39</v>
      </c>
      <c r="F35" s="151">
        <f>ROUND((SUM(BG118:BG142)),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40</v>
      </c>
      <c r="F36" s="151">
        <f>ROUND((SUM(BH118:BH142)),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41</v>
      </c>
      <c r="F37" s="151">
        <f>ROUND((SUM(BI118:BI142)),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42</v>
      </c>
      <c r="E39" s="155"/>
      <c r="F39" s="155"/>
      <c r="G39" s="156" t="s">
        <v>43</v>
      </c>
      <c r="H39" s="157" t="s">
        <v>44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45</v>
      </c>
      <c r="E50" s="161"/>
      <c r="F50" s="161"/>
      <c r="G50" s="160" t="s">
        <v>46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47</v>
      </c>
      <c r="E61" s="163"/>
      <c r="F61" s="164" t="s">
        <v>48</v>
      </c>
      <c r="G61" s="162" t="s">
        <v>47</v>
      </c>
      <c r="H61" s="163"/>
      <c r="I61" s="163"/>
      <c r="J61" s="165" t="s">
        <v>48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49</v>
      </c>
      <c r="E65" s="166"/>
      <c r="F65" s="166"/>
      <c r="G65" s="160" t="s">
        <v>50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47</v>
      </c>
      <c r="E76" s="163"/>
      <c r="F76" s="164" t="s">
        <v>48</v>
      </c>
      <c r="G76" s="162" t="s">
        <v>47</v>
      </c>
      <c r="H76" s="163"/>
      <c r="I76" s="163"/>
      <c r="J76" s="165" t="s">
        <v>48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116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1.ZŠ kuchyň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114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60 - Slaboproud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30. 4. 2025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117</v>
      </c>
      <c r="D94" s="173"/>
      <c r="E94" s="173"/>
      <c r="F94" s="173"/>
      <c r="G94" s="173"/>
      <c r="H94" s="173"/>
      <c r="I94" s="173"/>
      <c r="J94" s="174" t="s">
        <v>118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119</v>
      </c>
      <c r="D96" s="37"/>
      <c r="E96" s="37"/>
      <c r="F96" s="37"/>
      <c r="G96" s="37"/>
      <c r="H96" s="37"/>
      <c r="I96" s="37"/>
      <c r="J96" s="107">
        <f>J118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120</v>
      </c>
    </row>
    <row r="97" s="9" customFormat="1" ht="24.96" customHeight="1">
      <c r="A97" s="9"/>
      <c r="B97" s="176"/>
      <c r="C97" s="177"/>
      <c r="D97" s="178" t="s">
        <v>168</v>
      </c>
      <c r="E97" s="179"/>
      <c r="F97" s="179"/>
      <c r="G97" s="179"/>
      <c r="H97" s="179"/>
      <c r="I97" s="179"/>
      <c r="J97" s="180">
        <f>J119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1496</v>
      </c>
      <c r="E98" s="185"/>
      <c r="F98" s="185"/>
      <c r="G98" s="185"/>
      <c r="H98" s="185"/>
      <c r="I98" s="185"/>
      <c r="J98" s="186">
        <f>J120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="2" customFormat="1" ht="6.96" customHeight="1">
      <c r="A104" s="35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124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171" t="str">
        <f>E7</f>
        <v>1.ZŠ kuchyň</v>
      </c>
      <c r="F108" s="29"/>
      <c r="G108" s="29"/>
      <c r="H108" s="29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114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3" t="str">
        <f>E9</f>
        <v>60 - Slaboproud</v>
      </c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20</v>
      </c>
      <c r="D112" s="37"/>
      <c r="E112" s="37"/>
      <c r="F112" s="24" t="str">
        <f>F12</f>
        <v xml:space="preserve"> </v>
      </c>
      <c r="G112" s="37"/>
      <c r="H112" s="37"/>
      <c r="I112" s="29" t="s">
        <v>22</v>
      </c>
      <c r="J112" s="76" t="str">
        <f>IF(J12="","",J12)</f>
        <v>30. 4. 2025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24</v>
      </c>
      <c r="D114" s="37"/>
      <c r="E114" s="37"/>
      <c r="F114" s="24" t="str">
        <f>E15</f>
        <v xml:space="preserve"> </v>
      </c>
      <c r="G114" s="37"/>
      <c r="H114" s="37"/>
      <c r="I114" s="29" t="s">
        <v>29</v>
      </c>
      <c r="J114" s="33" t="str">
        <f>E21</f>
        <v xml:space="preserve"> 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27</v>
      </c>
      <c r="D115" s="37"/>
      <c r="E115" s="37"/>
      <c r="F115" s="24" t="str">
        <f>IF(E18="","",E18)</f>
        <v>Vyplň údaj</v>
      </c>
      <c r="G115" s="37"/>
      <c r="H115" s="37"/>
      <c r="I115" s="29" t="s">
        <v>30</v>
      </c>
      <c r="J115" s="33" t="str">
        <f>E24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88"/>
      <c r="B117" s="189"/>
      <c r="C117" s="190" t="s">
        <v>125</v>
      </c>
      <c r="D117" s="191" t="s">
        <v>57</v>
      </c>
      <c r="E117" s="191" t="s">
        <v>53</v>
      </c>
      <c r="F117" s="191" t="s">
        <v>54</v>
      </c>
      <c r="G117" s="191" t="s">
        <v>126</v>
      </c>
      <c r="H117" s="191" t="s">
        <v>127</v>
      </c>
      <c r="I117" s="191" t="s">
        <v>128</v>
      </c>
      <c r="J117" s="192" t="s">
        <v>118</v>
      </c>
      <c r="K117" s="193" t="s">
        <v>129</v>
      </c>
      <c r="L117" s="194"/>
      <c r="M117" s="97" t="s">
        <v>1</v>
      </c>
      <c r="N117" s="98" t="s">
        <v>36</v>
      </c>
      <c r="O117" s="98" t="s">
        <v>130</v>
      </c>
      <c r="P117" s="98" t="s">
        <v>131</v>
      </c>
      <c r="Q117" s="98" t="s">
        <v>132</v>
      </c>
      <c r="R117" s="98" t="s">
        <v>133</v>
      </c>
      <c r="S117" s="98" t="s">
        <v>134</v>
      </c>
      <c r="T117" s="99" t="s">
        <v>135</v>
      </c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</row>
    <row r="118" s="2" customFormat="1" ht="22.8" customHeight="1">
      <c r="A118" s="35"/>
      <c r="B118" s="36"/>
      <c r="C118" s="104" t="s">
        <v>136</v>
      </c>
      <c r="D118" s="37"/>
      <c r="E118" s="37"/>
      <c r="F118" s="37"/>
      <c r="G118" s="37"/>
      <c r="H118" s="37"/>
      <c r="I118" s="37"/>
      <c r="J118" s="195">
        <f>BK118</f>
        <v>0</v>
      </c>
      <c r="K118" s="37"/>
      <c r="L118" s="41"/>
      <c r="M118" s="100"/>
      <c r="N118" s="196"/>
      <c r="O118" s="101"/>
      <c r="P118" s="197">
        <f>P119</f>
        <v>0</v>
      </c>
      <c r="Q118" s="101"/>
      <c r="R118" s="197">
        <f>R119</f>
        <v>0</v>
      </c>
      <c r="S118" s="101"/>
      <c r="T118" s="198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71</v>
      </c>
      <c r="AU118" s="14" t="s">
        <v>120</v>
      </c>
      <c r="BK118" s="199">
        <f>BK119</f>
        <v>0</v>
      </c>
    </row>
    <row r="119" s="12" customFormat="1" ht="25.92" customHeight="1">
      <c r="A119" s="12"/>
      <c r="B119" s="200"/>
      <c r="C119" s="201"/>
      <c r="D119" s="202" t="s">
        <v>71</v>
      </c>
      <c r="E119" s="203" t="s">
        <v>467</v>
      </c>
      <c r="F119" s="203" t="s">
        <v>468</v>
      </c>
      <c r="G119" s="201"/>
      <c r="H119" s="201"/>
      <c r="I119" s="204"/>
      <c r="J119" s="205">
        <f>BK119</f>
        <v>0</v>
      </c>
      <c r="K119" s="201"/>
      <c r="L119" s="206"/>
      <c r="M119" s="207"/>
      <c r="N119" s="208"/>
      <c r="O119" s="208"/>
      <c r="P119" s="209">
        <f>P120</f>
        <v>0</v>
      </c>
      <c r="Q119" s="208"/>
      <c r="R119" s="209">
        <f>R120</f>
        <v>0</v>
      </c>
      <c r="S119" s="208"/>
      <c r="T119" s="210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1" t="s">
        <v>82</v>
      </c>
      <c r="AT119" s="212" t="s">
        <v>71</v>
      </c>
      <c r="AU119" s="212" t="s">
        <v>72</v>
      </c>
      <c r="AY119" s="211" t="s">
        <v>140</v>
      </c>
      <c r="BK119" s="213">
        <f>BK120</f>
        <v>0</v>
      </c>
    </row>
    <row r="120" s="12" customFormat="1" ht="22.8" customHeight="1">
      <c r="A120" s="12"/>
      <c r="B120" s="200"/>
      <c r="C120" s="201"/>
      <c r="D120" s="202" t="s">
        <v>71</v>
      </c>
      <c r="E120" s="228" t="s">
        <v>1497</v>
      </c>
      <c r="F120" s="228" t="s">
        <v>1498</v>
      </c>
      <c r="G120" s="201"/>
      <c r="H120" s="201"/>
      <c r="I120" s="204"/>
      <c r="J120" s="229">
        <f>BK120</f>
        <v>0</v>
      </c>
      <c r="K120" s="201"/>
      <c r="L120" s="206"/>
      <c r="M120" s="207"/>
      <c r="N120" s="208"/>
      <c r="O120" s="208"/>
      <c r="P120" s="209">
        <f>SUM(P121:P142)</f>
        <v>0</v>
      </c>
      <c r="Q120" s="208"/>
      <c r="R120" s="209">
        <f>SUM(R121:R142)</f>
        <v>0</v>
      </c>
      <c r="S120" s="208"/>
      <c r="T120" s="210">
        <f>SUM(T121:T142)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82</v>
      </c>
      <c r="AT120" s="212" t="s">
        <v>71</v>
      </c>
      <c r="AU120" s="212" t="s">
        <v>80</v>
      </c>
      <c r="AY120" s="211" t="s">
        <v>140</v>
      </c>
      <c r="BK120" s="213">
        <f>SUM(BK121:BK142)</f>
        <v>0</v>
      </c>
    </row>
    <row r="121" s="2" customFormat="1" ht="16.5" customHeight="1">
      <c r="A121" s="35"/>
      <c r="B121" s="36"/>
      <c r="C121" s="214" t="s">
        <v>80</v>
      </c>
      <c r="D121" s="214" t="s">
        <v>141</v>
      </c>
      <c r="E121" s="215" t="s">
        <v>1499</v>
      </c>
      <c r="F121" s="216" t="s">
        <v>1500</v>
      </c>
      <c r="G121" s="217" t="s">
        <v>785</v>
      </c>
      <c r="H121" s="218">
        <v>2</v>
      </c>
      <c r="I121" s="219"/>
      <c r="J121" s="220">
        <f>ROUND(I121*H121,2)</f>
        <v>0</v>
      </c>
      <c r="K121" s="221"/>
      <c r="L121" s="41"/>
      <c r="M121" s="222" t="s">
        <v>1</v>
      </c>
      <c r="N121" s="223" t="s">
        <v>37</v>
      </c>
      <c r="O121" s="88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6" t="s">
        <v>204</v>
      </c>
      <c r="AT121" s="226" t="s">
        <v>141</v>
      </c>
      <c r="AU121" s="226" t="s">
        <v>82</v>
      </c>
      <c r="AY121" s="14" t="s">
        <v>140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14" t="s">
        <v>80</v>
      </c>
      <c r="BK121" s="227">
        <f>ROUND(I121*H121,2)</f>
        <v>0</v>
      </c>
      <c r="BL121" s="14" t="s">
        <v>204</v>
      </c>
      <c r="BM121" s="226" t="s">
        <v>82</v>
      </c>
    </row>
    <row r="122" s="2" customFormat="1" ht="16.5" customHeight="1">
      <c r="A122" s="35"/>
      <c r="B122" s="36"/>
      <c r="C122" s="214" t="s">
        <v>82</v>
      </c>
      <c r="D122" s="214" t="s">
        <v>141</v>
      </c>
      <c r="E122" s="215" t="s">
        <v>1501</v>
      </c>
      <c r="F122" s="216" t="s">
        <v>1502</v>
      </c>
      <c r="G122" s="217" t="s">
        <v>785</v>
      </c>
      <c r="H122" s="218">
        <v>1</v>
      </c>
      <c r="I122" s="219"/>
      <c r="J122" s="220">
        <f>ROUND(I122*H122,2)</f>
        <v>0</v>
      </c>
      <c r="K122" s="221"/>
      <c r="L122" s="41"/>
      <c r="M122" s="222" t="s">
        <v>1</v>
      </c>
      <c r="N122" s="223" t="s">
        <v>37</v>
      </c>
      <c r="O122" s="88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6" t="s">
        <v>204</v>
      </c>
      <c r="AT122" s="226" t="s">
        <v>141</v>
      </c>
      <c r="AU122" s="226" t="s">
        <v>82</v>
      </c>
      <c r="AY122" s="14" t="s">
        <v>140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14" t="s">
        <v>80</v>
      </c>
      <c r="BK122" s="227">
        <f>ROUND(I122*H122,2)</f>
        <v>0</v>
      </c>
      <c r="BL122" s="14" t="s">
        <v>204</v>
      </c>
      <c r="BM122" s="226" t="s">
        <v>139</v>
      </c>
    </row>
    <row r="123" s="2" customFormat="1" ht="16.5" customHeight="1">
      <c r="A123" s="35"/>
      <c r="B123" s="36"/>
      <c r="C123" s="214" t="s">
        <v>154</v>
      </c>
      <c r="D123" s="214" t="s">
        <v>141</v>
      </c>
      <c r="E123" s="215" t="s">
        <v>1503</v>
      </c>
      <c r="F123" s="216" t="s">
        <v>1504</v>
      </c>
      <c r="G123" s="217" t="s">
        <v>785</v>
      </c>
      <c r="H123" s="218">
        <v>1</v>
      </c>
      <c r="I123" s="219"/>
      <c r="J123" s="220">
        <f>ROUND(I123*H123,2)</f>
        <v>0</v>
      </c>
      <c r="K123" s="221"/>
      <c r="L123" s="41"/>
      <c r="M123" s="222" t="s">
        <v>1</v>
      </c>
      <c r="N123" s="223" t="s">
        <v>37</v>
      </c>
      <c r="O123" s="88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6" t="s">
        <v>204</v>
      </c>
      <c r="AT123" s="226" t="s">
        <v>141</v>
      </c>
      <c r="AU123" s="226" t="s">
        <v>82</v>
      </c>
      <c r="AY123" s="14" t="s">
        <v>140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14" t="s">
        <v>80</v>
      </c>
      <c r="BK123" s="227">
        <f>ROUND(I123*H123,2)</f>
        <v>0</v>
      </c>
      <c r="BL123" s="14" t="s">
        <v>204</v>
      </c>
      <c r="BM123" s="226" t="s">
        <v>156</v>
      </c>
    </row>
    <row r="124" s="2" customFormat="1" ht="16.5" customHeight="1">
      <c r="A124" s="35"/>
      <c r="B124" s="36"/>
      <c r="C124" s="214" t="s">
        <v>139</v>
      </c>
      <c r="D124" s="214" t="s">
        <v>141</v>
      </c>
      <c r="E124" s="215" t="s">
        <v>1505</v>
      </c>
      <c r="F124" s="216" t="s">
        <v>1506</v>
      </c>
      <c r="G124" s="217" t="s">
        <v>785</v>
      </c>
      <c r="H124" s="218">
        <v>500</v>
      </c>
      <c r="I124" s="219"/>
      <c r="J124" s="220">
        <f>ROUND(I124*H124,2)</f>
        <v>0</v>
      </c>
      <c r="K124" s="221"/>
      <c r="L124" s="41"/>
      <c r="M124" s="222" t="s">
        <v>1</v>
      </c>
      <c r="N124" s="223" t="s">
        <v>37</v>
      </c>
      <c r="O124" s="88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6" t="s">
        <v>204</v>
      </c>
      <c r="AT124" s="226" t="s">
        <v>141</v>
      </c>
      <c r="AU124" s="226" t="s">
        <v>82</v>
      </c>
      <c r="AY124" s="14" t="s">
        <v>140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14" t="s">
        <v>80</v>
      </c>
      <c r="BK124" s="227">
        <f>ROUND(I124*H124,2)</f>
        <v>0</v>
      </c>
      <c r="BL124" s="14" t="s">
        <v>204</v>
      </c>
      <c r="BM124" s="226" t="s">
        <v>191</v>
      </c>
    </row>
    <row r="125" s="2" customFormat="1" ht="16.5" customHeight="1">
      <c r="A125" s="35"/>
      <c r="B125" s="36"/>
      <c r="C125" s="214" t="s">
        <v>151</v>
      </c>
      <c r="D125" s="214" t="s">
        <v>141</v>
      </c>
      <c r="E125" s="215" t="s">
        <v>1507</v>
      </c>
      <c r="F125" s="216" t="s">
        <v>1508</v>
      </c>
      <c r="G125" s="217" t="s">
        <v>785</v>
      </c>
      <c r="H125" s="218">
        <v>1</v>
      </c>
      <c r="I125" s="219"/>
      <c r="J125" s="220">
        <f>ROUND(I125*H125,2)</f>
        <v>0</v>
      </c>
      <c r="K125" s="221"/>
      <c r="L125" s="41"/>
      <c r="M125" s="222" t="s">
        <v>1</v>
      </c>
      <c r="N125" s="223" t="s">
        <v>37</v>
      </c>
      <c r="O125" s="88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6" t="s">
        <v>204</v>
      </c>
      <c r="AT125" s="226" t="s">
        <v>141</v>
      </c>
      <c r="AU125" s="226" t="s">
        <v>82</v>
      </c>
      <c r="AY125" s="14" t="s">
        <v>140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14" t="s">
        <v>80</v>
      </c>
      <c r="BK125" s="227">
        <f>ROUND(I125*H125,2)</f>
        <v>0</v>
      </c>
      <c r="BL125" s="14" t="s">
        <v>204</v>
      </c>
      <c r="BM125" s="226" t="s">
        <v>83</v>
      </c>
    </row>
    <row r="126" s="2" customFormat="1" ht="16.5" customHeight="1">
      <c r="A126" s="35"/>
      <c r="B126" s="36"/>
      <c r="C126" s="214" t="s">
        <v>156</v>
      </c>
      <c r="D126" s="214" t="s">
        <v>141</v>
      </c>
      <c r="E126" s="215" t="s">
        <v>1509</v>
      </c>
      <c r="F126" s="216" t="s">
        <v>1510</v>
      </c>
      <c r="G126" s="217" t="s">
        <v>785</v>
      </c>
      <c r="H126" s="218">
        <v>4</v>
      </c>
      <c r="I126" s="219"/>
      <c r="J126" s="220">
        <f>ROUND(I126*H126,2)</f>
        <v>0</v>
      </c>
      <c r="K126" s="221"/>
      <c r="L126" s="41"/>
      <c r="M126" s="222" t="s">
        <v>1</v>
      </c>
      <c r="N126" s="223" t="s">
        <v>37</v>
      </c>
      <c r="O126" s="88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6" t="s">
        <v>204</v>
      </c>
      <c r="AT126" s="226" t="s">
        <v>141</v>
      </c>
      <c r="AU126" s="226" t="s">
        <v>82</v>
      </c>
      <c r="AY126" s="14" t="s">
        <v>140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14" t="s">
        <v>80</v>
      </c>
      <c r="BK126" s="227">
        <f>ROUND(I126*H126,2)</f>
        <v>0</v>
      </c>
      <c r="BL126" s="14" t="s">
        <v>204</v>
      </c>
      <c r="BM126" s="226" t="s">
        <v>8</v>
      </c>
    </row>
    <row r="127" s="2" customFormat="1" ht="16.5" customHeight="1">
      <c r="A127" s="35"/>
      <c r="B127" s="36"/>
      <c r="C127" s="214" t="s">
        <v>197</v>
      </c>
      <c r="D127" s="214" t="s">
        <v>141</v>
      </c>
      <c r="E127" s="215" t="s">
        <v>1511</v>
      </c>
      <c r="F127" s="216" t="s">
        <v>1512</v>
      </c>
      <c r="G127" s="217" t="s">
        <v>785</v>
      </c>
      <c r="H127" s="218">
        <v>1</v>
      </c>
      <c r="I127" s="219"/>
      <c r="J127" s="220">
        <f>ROUND(I127*H127,2)</f>
        <v>0</v>
      </c>
      <c r="K127" s="221"/>
      <c r="L127" s="41"/>
      <c r="M127" s="222" t="s">
        <v>1</v>
      </c>
      <c r="N127" s="223" t="s">
        <v>37</v>
      </c>
      <c r="O127" s="88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6" t="s">
        <v>204</v>
      </c>
      <c r="AT127" s="226" t="s">
        <v>141</v>
      </c>
      <c r="AU127" s="226" t="s">
        <v>82</v>
      </c>
      <c r="AY127" s="14" t="s">
        <v>140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14" t="s">
        <v>80</v>
      </c>
      <c r="BK127" s="227">
        <f>ROUND(I127*H127,2)</f>
        <v>0</v>
      </c>
      <c r="BL127" s="14" t="s">
        <v>204</v>
      </c>
      <c r="BM127" s="226" t="s">
        <v>200</v>
      </c>
    </row>
    <row r="128" s="2" customFormat="1" ht="16.5" customHeight="1">
      <c r="A128" s="35"/>
      <c r="B128" s="36"/>
      <c r="C128" s="214" t="s">
        <v>191</v>
      </c>
      <c r="D128" s="214" t="s">
        <v>141</v>
      </c>
      <c r="E128" s="215" t="s">
        <v>1513</v>
      </c>
      <c r="F128" s="216" t="s">
        <v>1514</v>
      </c>
      <c r="G128" s="217" t="s">
        <v>785</v>
      </c>
      <c r="H128" s="218">
        <v>4</v>
      </c>
      <c r="I128" s="219"/>
      <c r="J128" s="220">
        <f>ROUND(I128*H128,2)</f>
        <v>0</v>
      </c>
      <c r="K128" s="221"/>
      <c r="L128" s="41"/>
      <c r="M128" s="222" t="s">
        <v>1</v>
      </c>
      <c r="N128" s="223" t="s">
        <v>37</v>
      </c>
      <c r="O128" s="88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6" t="s">
        <v>204</v>
      </c>
      <c r="AT128" s="226" t="s">
        <v>141</v>
      </c>
      <c r="AU128" s="226" t="s">
        <v>82</v>
      </c>
      <c r="AY128" s="14" t="s">
        <v>140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4" t="s">
        <v>80</v>
      </c>
      <c r="BK128" s="227">
        <f>ROUND(I128*H128,2)</f>
        <v>0</v>
      </c>
      <c r="BL128" s="14" t="s">
        <v>204</v>
      </c>
      <c r="BM128" s="226" t="s">
        <v>204</v>
      </c>
    </row>
    <row r="129" s="2" customFormat="1" ht="16.5" customHeight="1">
      <c r="A129" s="35"/>
      <c r="B129" s="36"/>
      <c r="C129" s="214" t="s">
        <v>205</v>
      </c>
      <c r="D129" s="214" t="s">
        <v>141</v>
      </c>
      <c r="E129" s="215" t="s">
        <v>1515</v>
      </c>
      <c r="F129" s="216" t="s">
        <v>1515</v>
      </c>
      <c r="G129" s="217" t="s">
        <v>785</v>
      </c>
      <c r="H129" s="218">
        <v>1</v>
      </c>
      <c r="I129" s="219"/>
      <c r="J129" s="220">
        <f>ROUND(I129*H129,2)</f>
        <v>0</v>
      </c>
      <c r="K129" s="221"/>
      <c r="L129" s="41"/>
      <c r="M129" s="222" t="s">
        <v>1</v>
      </c>
      <c r="N129" s="223" t="s">
        <v>37</v>
      </c>
      <c r="O129" s="88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6" t="s">
        <v>204</v>
      </c>
      <c r="AT129" s="226" t="s">
        <v>141</v>
      </c>
      <c r="AU129" s="226" t="s">
        <v>82</v>
      </c>
      <c r="AY129" s="14" t="s">
        <v>140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4" t="s">
        <v>80</v>
      </c>
      <c r="BK129" s="227">
        <f>ROUND(I129*H129,2)</f>
        <v>0</v>
      </c>
      <c r="BL129" s="14" t="s">
        <v>204</v>
      </c>
      <c r="BM129" s="226" t="s">
        <v>209</v>
      </c>
    </row>
    <row r="130" s="2" customFormat="1" ht="16.5" customHeight="1">
      <c r="A130" s="35"/>
      <c r="B130" s="36"/>
      <c r="C130" s="214" t="s">
        <v>83</v>
      </c>
      <c r="D130" s="214" t="s">
        <v>141</v>
      </c>
      <c r="E130" s="215" t="s">
        <v>1516</v>
      </c>
      <c r="F130" s="216" t="s">
        <v>1517</v>
      </c>
      <c r="G130" s="217" t="s">
        <v>785</v>
      </c>
      <c r="H130" s="218">
        <v>1</v>
      </c>
      <c r="I130" s="219"/>
      <c r="J130" s="220">
        <f>ROUND(I130*H130,2)</f>
        <v>0</v>
      </c>
      <c r="K130" s="221"/>
      <c r="L130" s="41"/>
      <c r="M130" s="222" t="s">
        <v>1</v>
      </c>
      <c r="N130" s="223" t="s">
        <v>37</v>
      </c>
      <c r="O130" s="88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6" t="s">
        <v>204</v>
      </c>
      <c r="AT130" s="226" t="s">
        <v>141</v>
      </c>
      <c r="AU130" s="226" t="s">
        <v>82</v>
      </c>
      <c r="AY130" s="14" t="s">
        <v>140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4" t="s">
        <v>80</v>
      </c>
      <c r="BK130" s="227">
        <f>ROUND(I130*H130,2)</f>
        <v>0</v>
      </c>
      <c r="BL130" s="14" t="s">
        <v>204</v>
      </c>
      <c r="BM130" s="226" t="s">
        <v>89</v>
      </c>
    </row>
    <row r="131" s="2" customFormat="1" ht="16.5" customHeight="1">
      <c r="A131" s="35"/>
      <c r="B131" s="36"/>
      <c r="C131" s="214" t="s">
        <v>214</v>
      </c>
      <c r="D131" s="214" t="s">
        <v>141</v>
      </c>
      <c r="E131" s="215" t="s">
        <v>1518</v>
      </c>
      <c r="F131" s="216" t="s">
        <v>1519</v>
      </c>
      <c r="G131" s="217" t="s">
        <v>785</v>
      </c>
      <c r="H131" s="218">
        <v>1</v>
      </c>
      <c r="I131" s="219"/>
      <c r="J131" s="220">
        <f>ROUND(I131*H131,2)</f>
        <v>0</v>
      </c>
      <c r="K131" s="221"/>
      <c r="L131" s="41"/>
      <c r="M131" s="222" t="s">
        <v>1</v>
      </c>
      <c r="N131" s="223" t="s">
        <v>37</v>
      </c>
      <c r="O131" s="88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6" t="s">
        <v>204</v>
      </c>
      <c r="AT131" s="226" t="s">
        <v>141</v>
      </c>
      <c r="AU131" s="226" t="s">
        <v>82</v>
      </c>
      <c r="AY131" s="14" t="s">
        <v>140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4" t="s">
        <v>80</v>
      </c>
      <c r="BK131" s="227">
        <f>ROUND(I131*H131,2)</f>
        <v>0</v>
      </c>
      <c r="BL131" s="14" t="s">
        <v>204</v>
      </c>
      <c r="BM131" s="226" t="s">
        <v>217</v>
      </c>
    </row>
    <row r="132" s="2" customFormat="1" ht="16.5" customHeight="1">
      <c r="A132" s="35"/>
      <c r="B132" s="36"/>
      <c r="C132" s="214" t="s">
        <v>8</v>
      </c>
      <c r="D132" s="214" t="s">
        <v>141</v>
      </c>
      <c r="E132" s="215" t="s">
        <v>1520</v>
      </c>
      <c r="F132" s="216" t="s">
        <v>1521</v>
      </c>
      <c r="G132" s="217" t="s">
        <v>785</v>
      </c>
      <c r="H132" s="218">
        <v>1</v>
      </c>
      <c r="I132" s="219"/>
      <c r="J132" s="220">
        <f>ROUND(I132*H132,2)</f>
        <v>0</v>
      </c>
      <c r="K132" s="221"/>
      <c r="L132" s="41"/>
      <c r="M132" s="222" t="s">
        <v>1</v>
      </c>
      <c r="N132" s="223" t="s">
        <v>37</v>
      </c>
      <c r="O132" s="88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6" t="s">
        <v>204</v>
      </c>
      <c r="AT132" s="226" t="s">
        <v>141</v>
      </c>
      <c r="AU132" s="226" t="s">
        <v>82</v>
      </c>
      <c r="AY132" s="14" t="s">
        <v>140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4" t="s">
        <v>80</v>
      </c>
      <c r="BK132" s="227">
        <f>ROUND(I132*H132,2)</f>
        <v>0</v>
      </c>
      <c r="BL132" s="14" t="s">
        <v>204</v>
      </c>
      <c r="BM132" s="226" t="s">
        <v>220</v>
      </c>
    </row>
    <row r="133" s="2" customFormat="1" ht="24.15" customHeight="1">
      <c r="A133" s="35"/>
      <c r="B133" s="36"/>
      <c r="C133" s="214" t="s">
        <v>221</v>
      </c>
      <c r="D133" s="214" t="s">
        <v>141</v>
      </c>
      <c r="E133" s="215" t="s">
        <v>1522</v>
      </c>
      <c r="F133" s="216" t="s">
        <v>1523</v>
      </c>
      <c r="G133" s="217" t="s">
        <v>240</v>
      </c>
      <c r="H133" s="218">
        <v>8</v>
      </c>
      <c r="I133" s="219"/>
      <c r="J133" s="220">
        <f>ROUND(I133*H133,2)</f>
        <v>0</v>
      </c>
      <c r="K133" s="221"/>
      <c r="L133" s="41"/>
      <c r="M133" s="222" t="s">
        <v>1</v>
      </c>
      <c r="N133" s="223" t="s">
        <v>37</v>
      </c>
      <c r="O133" s="88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6" t="s">
        <v>204</v>
      </c>
      <c r="AT133" s="226" t="s">
        <v>141</v>
      </c>
      <c r="AU133" s="226" t="s">
        <v>82</v>
      </c>
      <c r="AY133" s="14" t="s">
        <v>140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4" t="s">
        <v>80</v>
      </c>
      <c r="BK133" s="227">
        <f>ROUND(I133*H133,2)</f>
        <v>0</v>
      </c>
      <c r="BL133" s="14" t="s">
        <v>204</v>
      </c>
      <c r="BM133" s="226" t="s">
        <v>224</v>
      </c>
    </row>
    <row r="134" s="2" customFormat="1" ht="24.15" customHeight="1">
      <c r="A134" s="35"/>
      <c r="B134" s="36"/>
      <c r="C134" s="214" t="s">
        <v>200</v>
      </c>
      <c r="D134" s="214" t="s">
        <v>141</v>
      </c>
      <c r="E134" s="215" t="s">
        <v>1524</v>
      </c>
      <c r="F134" s="216" t="s">
        <v>1525</v>
      </c>
      <c r="G134" s="217" t="s">
        <v>240</v>
      </c>
      <c r="H134" s="218">
        <v>3</v>
      </c>
      <c r="I134" s="219"/>
      <c r="J134" s="220">
        <f>ROUND(I134*H134,2)</f>
        <v>0</v>
      </c>
      <c r="K134" s="221"/>
      <c r="L134" s="41"/>
      <c r="M134" s="222" t="s">
        <v>1</v>
      </c>
      <c r="N134" s="223" t="s">
        <v>37</v>
      </c>
      <c r="O134" s="88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6" t="s">
        <v>204</v>
      </c>
      <c r="AT134" s="226" t="s">
        <v>141</v>
      </c>
      <c r="AU134" s="226" t="s">
        <v>82</v>
      </c>
      <c r="AY134" s="14" t="s">
        <v>140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4" t="s">
        <v>80</v>
      </c>
      <c r="BK134" s="227">
        <f>ROUND(I134*H134,2)</f>
        <v>0</v>
      </c>
      <c r="BL134" s="14" t="s">
        <v>204</v>
      </c>
      <c r="BM134" s="226" t="s">
        <v>227</v>
      </c>
    </row>
    <row r="135" s="2" customFormat="1" ht="16.5" customHeight="1">
      <c r="A135" s="35"/>
      <c r="B135" s="36"/>
      <c r="C135" s="214" t="s">
        <v>228</v>
      </c>
      <c r="D135" s="214" t="s">
        <v>141</v>
      </c>
      <c r="E135" s="215" t="s">
        <v>1526</v>
      </c>
      <c r="F135" s="216" t="s">
        <v>1527</v>
      </c>
      <c r="G135" s="217" t="s">
        <v>240</v>
      </c>
      <c r="H135" s="218">
        <v>28</v>
      </c>
      <c r="I135" s="219"/>
      <c r="J135" s="220">
        <f>ROUND(I135*H135,2)</f>
        <v>0</v>
      </c>
      <c r="K135" s="221"/>
      <c r="L135" s="41"/>
      <c r="M135" s="222" t="s">
        <v>1</v>
      </c>
      <c r="N135" s="223" t="s">
        <v>37</v>
      </c>
      <c r="O135" s="88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6" t="s">
        <v>204</v>
      </c>
      <c r="AT135" s="226" t="s">
        <v>141</v>
      </c>
      <c r="AU135" s="226" t="s">
        <v>82</v>
      </c>
      <c r="AY135" s="14" t="s">
        <v>140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4" t="s">
        <v>80</v>
      </c>
      <c r="BK135" s="227">
        <f>ROUND(I135*H135,2)</f>
        <v>0</v>
      </c>
      <c r="BL135" s="14" t="s">
        <v>204</v>
      </c>
      <c r="BM135" s="226" t="s">
        <v>92</v>
      </c>
    </row>
    <row r="136" s="2" customFormat="1" ht="16.5" customHeight="1">
      <c r="A136" s="35"/>
      <c r="B136" s="36"/>
      <c r="C136" s="214" t="s">
        <v>204</v>
      </c>
      <c r="D136" s="214" t="s">
        <v>141</v>
      </c>
      <c r="E136" s="215" t="s">
        <v>1528</v>
      </c>
      <c r="F136" s="216" t="s">
        <v>1529</v>
      </c>
      <c r="G136" s="217" t="s">
        <v>240</v>
      </c>
      <c r="H136" s="218">
        <v>33</v>
      </c>
      <c r="I136" s="219"/>
      <c r="J136" s="220">
        <f>ROUND(I136*H136,2)</f>
        <v>0</v>
      </c>
      <c r="K136" s="221"/>
      <c r="L136" s="41"/>
      <c r="M136" s="222" t="s">
        <v>1</v>
      </c>
      <c r="N136" s="223" t="s">
        <v>37</v>
      </c>
      <c r="O136" s="88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6" t="s">
        <v>204</v>
      </c>
      <c r="AT136" s="226" t="s">
        <v>141</v>
      </c>
      <c r="AU136" s="226" t="s">
        <v>82</v>
      </c>
      <c r="AY136" s="14" t="s">
        <v>140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4" t="s">
        <v>80</v>
      </c>
      <c r="BK136" s="227">
        <f>ROUND(I136*H136,2)</f>
        <v>0</v>
      </c>
      <c r="BL136" s="14" t="s">
        <v>204</v>
      </c>
      <c r="BM136" s="226" t="s">
        <v>233</v>
      </c>
    </row>
    <row r="137" s="2" customFormat="1" ht="16.5" customHeight="1">
      <c r="A137" s="35"/>
      <c r="B137" s="36"/>
      <c r="C137" s="214" t="s">
        <v>234</v>
      </c>
      <c r="D137" s="214" t="s">
        <v>141</v>
      </c>
      <c r="E137" s="215" t="s">
        <v>1530</v>
      </c>
      <c r="F137" s="216" t="s">
        <v>1531</v>
      </c>
      <c r="G137" s="217" t="s">
        <v>1151</v>
      </c>
      <c r="H137" s="218">
        <v>1</v>
      </c>
      <c r="I137" s="219"/>
      <c r="J137" s="220">
        <f>ROUND(I137*H137,2)</f>
        <v>0</v>
      </c>
      <c r="K137" s="221"/>
      <c r="L137" s="41"/>
      <c r="M137" s="222" t="s">
        <v>1</v>
      </c>
      <c r="N137" s="223" t="s">
        <v>37</v>
      </c>
      <c r="O137" s="88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6" t="s">
        <v>204</v>
      </c>
      <c r="AT137" s="226" t="s">
        <v>141</v>
      </c>
      <c r="AU137" s="226" t="s">
        <v>82</v>
      </c>
      <c r="AY137" s="14" t="s">
        <v>140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4" t="s">
        <v>80</v>
      </c>
      <c r="BK137" s="227">
        <f>ROUND(I137*H137,2)</f>
        <v>0</v>
      </c>
      <c r="BL137" s="14" t="s">
        <v>204</v>
      </c>
      <c r="BM137" s="226" t="s">
        <v>237</v>
      </c>
    </row>
    <row r="138" s="2" customFormat="1" ht="16.5" customHeight="1">
      <c r="A138" s="35"/>
      <c r="B138" s="36"/>
      <c r="C138" s="214" t="s">
        <v>209</v>
      </c>
      <c r="D138" s="214" t="s">
        <v>141</v>
      </c>
      <c r="E138" s="215" t="s">
        <v>1532</v>
      </c>
      <c r="F138" s="216" t="s">
        <v>1533</v>
      </c>
      <c r="G138" s="217" t="s">
        <v>1151</v>
      </c>
      <c r="H138" s="218">
        <v>1</v>
      </c>
      <c r="I138" s="219"/>
      <c r="J138" s="220">
        <f>ROUND(I138*H138,2)</f>
        <v>0</v>
      </c>
      <c r="K138" s="221"/>
      <c r="L138" s="41"/>
      <c r="M138" s="222" t="s">
        <v>1</v>
      </c>
      <c r="N138" s="223" t="s">
        <v>37</v>
      </c>
      <c r="O138" s="88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6" t="s">
        <v>204</v>
      </c>
      <c r="AT138" s="226" t="s">
        <v>141</v>
      </c>
      <c r="AU138" s="226" t="s">
        <v>82</v>
      </c>
      <c r="AY138" s="14" t="s">
        <v>140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4" t="s">
        <v>80</v>
      </c>
      <c r="BK138" s="227">
        <f>ROUND(I138*H138,2)</f>
        <v>0</v>
      </c>
      <c r="BL138" s="14" t="s">
        <v>204</v>
      </c>
      <c r="BM138" s="226" t="s">
        <v>241</v>
      </c>
    </row>
    <row r="139" s="2" customFormat="1" ht="16.5" customHeight="1">
      <c r="A139" s="35"/>
      <c r="B139" s="36"/>
      <c r="C139" s="214" t="s">
        <v>242</v>
      </c>
      <c r="D139" s="214" t="s">
        <v>141</v>
      </c>
      <c r="E139" s="215" t="s">
        <v>1534</v>
      </c>
      <c r="F139" s="216" t="s">
        <v>1535</v>
      </c>
      <c r="G139" s="217" t="s">
        <v>1151</v>
      </c>
      <c r="H139" s="218">
        <v>1</v>
      </c>
      <c r="I139" s="219"/>
      <c r="J139" s="220">
        <f>ROUND(I139*H139,2)</f>
        <v>0</v>
      </c>
      <c r="K139" s="221"/>
      <c r="L139" s="41"/>
      <c r="M139" s="222" t="s">
        <v>1</v>
      </c>
      <c r="N139" s="223" t="s">
        <v>37</v>
      </c>
      <c r="O139" s="88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6" t="s">
        <v>204</v>
      </c>
      <c r="AT139" s="226" t="s">
        <v>141</v>
      </c>
      <c r="AU139" s="226" t="s">
        <v>82</v>
      </c>
      <c r="AY139" s="14" t="s">
        <v>140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4" t="s">
        <v>80</v>
      </c>
      <c r="BK139" s="227">
        <f>ROUND(I139*H139,2)</f>
        <v>0</v>
      </c>
      <c r="BL139" s="14" t="s">
        <v>204</v>
      </c>
      <c r="BM139" s="226" t="s">
        <v>245</v>
      </c>
    </row>
    <row r="140" s="2" customFormat="1" ht="16.5" customHeight="1">
      <c r="A140" s="35"/>
      <c r="B140" s="36"/>
      <c r="C140" s="214" t="s">
        <v>89</v>
      </c>
      <c r="D140" s="214" t="s">
        <v>141</v>
      </c>
      <c r="E140" s="215" t="s">
        <v>1536</v>
      </c>
      <c r="F140" s="216" t="s">
        <v>1537</v>
      </c>
      <c r="G140" s="217" t="s">
        <v>1151</v>
      </c>
      <c r="H140" s="218">
        <v>1</v>
      </c>
      <c r="I140" s="219"/>
      <c r="J140" s="220">
        <f>ROUND(I140*H140,2)</f>
        <v>0</v>
      </c>
      <c r="K140" s="221"/>
      <c r="L140" s="41"/>
      <c r="M140" s="222" t="s">
        <v>1</v>
      </c>
      <c r="N140" s="223" t="s">
        <v>37</v>
      </c>
      <c r="O140" s="88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6" t="s">
        <v>204</v>
      </c>
      <c r="AT140" s="226" t="s">
        <v>141</v>
      </c>
      <c r="AU140" s="226" t="s">
        <v>82</v>
      </c>
      <c r="AY140" s="14" t="s">
        <v>140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4" t="s">
        <v>80</v>
      </c>
      <c r="BK140" s="227">
        <f>ROUND(I140*H140,2)</f>
        <v>0</v>
      </c>
      <c r="BL140" s="14" t="s">
        <v>204</v>
      </c>
      <c r="BM140" s="226" t="s">
        <v>95</v>
      </c>
    </row>
    <row r="141" s="2" customFormat="1" ht="16.5" customHeight="1">
      <c r="A141" s="35"/>
      <c r="B141" s="36"/>
      <c r="C141" s="214" t="s">
        <v>7</v>
      </c>
      <c r="D141" s="214" t="s">
        <v>141</v>
      </c>
      <c r="E141" s="215" t="s">
        <v>1538</v>
      </c>
      <c r="F141" s="216" t="s">
        <v>1539</v>
      </c>
      <c r="G141" s="217" t="s">
        <v>1151</v>
      </c>
      <c r="H141" s="218">
        <v>1</v>
      </c>
      <c r="I141" s="219"/>
      <c r="J141" s="220">
        <f>ROUND(I141*H141,2)</f>
        <v>0</v>
      </c>
      <c r="K141" s="221"/>
      <c r="L141" s="41"/>
      <c r="M141" s="222" t="s">
        <v>1</v>
      </c>
      <c r="N141" s="223" t="s">
        <v>37</v>
      </c>
      <c r="O141" s="88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6" t="s">
        <v>204</v>
      </c>
      <c r="AT141" s="226" t="s">
        <v>141</v>
      </c>
      <c r="AU141" s="226" t="s">
        <v>82</v>
      </c>
      <c r="AY141" s="14" t="s">
        <v>140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4" t="s">
        <v>80</v>
      </c>
      <c r="BK141" s="227">
        <f>ROUND(I141*H141,2)</f>
        <v>0</v>
      </c>
      <c r="BL141" s="14" t="s">
        <v>204</v>
      </c>
      <c r="BM141" s="226" t="s">
        <v>251</v>
      </c>
    </row>
    <row r="142" s="2" customFormat="1" ht="21.75" customHeight="1">
      <c r="A142" s="35"/>
      <c r="B142" s="36"/>
      <c r="C142" s="214" t="s">
        <v>217</v>
      </c>
      <c r="D142" s="214" t="s">
        <v>141</v>
      </c>
      <c r="E142" s="215" t="s">
        <v>1540</v>
      </c>
      <c r="F142" s="216" t="s">
        <v>1541</v>
      </c>
      <c r="G142" s="217" t="s">
        <v>1151</v>
      </c>
      <c r="H142" s="218">
        <v>1</v>
      </c>
      <c r="I142" s="219"/>
      <c r="J142" s="220">
        <f>ROUND(I142*H142,2)</f>
        <v>0</v>
      </c>
      <c r="K142" s="221"/>
      <c r="L142" s="41"/>
      <c r="M142" s="230" t="s">
        <v>1</v>
      </c>
      <c r="N142" s="231" t="s">
        <v>37</v>
      </c>
      <c r="O142" s="232"/>
      <c r="P142" s="233">
        <f>O142*H142</f>
        <v>0</v>
      </c>
      <c r="Q142" s="233">
        <v>0</v>
      </c>
      <c r="R142" s="233">
        <f>Q142*H142</f>
        <v>0</v>
      </c>
      <c r="S142" s="233">
        <v>0</v>
      </c>
      <c r="T142" s="23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6" t="s">
        <v>204</v>
      </c>
      <c r="AT142" s="226" t="s">
        <v>141</v>
      </c>
      <c r="AU142" s="226" t="s">
        <v>82</v>
      </c>
      <c r="AY142" s="14" t="s">
        <v>140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4" t="s">
        <v>80</v>
      </c>
      <c r="BK142" s="227">
        <f>ROUND(I142*H142,2)</f>
        <v>0</v>
      </c>
      <c r="BL142" s="14" t="s">
        <v>204</v>
      </c>
      <c r="BM142" s="226" t="s">
        <v>254</v>
      </c>
    </row>
    <row r="143" s="2" customFormat="1" ht="6.96" customHeight="1">
      <c r="A143" s="35"/>
      <c r="B143" s="63"/>
      <c r="C143" s="64"/>
      <c r="D143" s="64"/>
      <c r="E143" s="64"/>
      <c r="F143" s="64"/>
      <c r="G143" s="64"/>
      <c r="H143" s="64"/>
      <c r="I143" s="64"/>
      <c r="J143" s="64"/>
      <c r="K143" s="64"/>
      <c r="L143" s="41"/>
      <c r="M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</sheetData>
  <sheetProtection sheet="1" autoFilter="0" formatColumns="0" formatRows="0" objects="1" scenarios="1" spinCount="100000" saltValue="cynE2xFkPaUNA7LjA7jyo5PWffh6RDsMCtXtJsJf6+On8RT2bXxYCBqwd0C9X06B59zsDMY1KRiVFVoJSEQQ0g==" hashValue="Eq2hF8Y9aDS6LpaQNvyFv6y3i/o5o8Oe2gellTeZGcExm4cWKQMguqpDrBvUStYlPXDOn8Q5JFzxfHGc7Upgdw==" algorithmName="SHA-512" password="CC35"/>
  <autoFilter ref="C117:K142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Svobodová Petra</dc:creator>
  <cp:lastModifiedBy>Svobodová Petra</cp:lastModifiedBy>
  <dcterms:created xsi:type="dcterms:W3CDTF">2025-04-30T11:16:38Z</dcterms:created>
  <dcterms:modified xsi:type="dcterms:W3CDTF">2025-04-30T11:16:48Z</dcterms:modified>
</cp:coreProperties>
</file>