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michalekv\rozpočty\"/>
    </mc:Choice>
  </mc:AlternateContent>
  <bookViews>
    <workbookView xWindow="0" yWindow="0" windowWidth="0" windowHeight="0"/>
  </bookViews>
  <sheets>
    <sheet name="Rekapitulace stavby" sheetId="1" r:id="rId1"/>
    <sheet name="SO 000 - Vedlejší rozpočt..." sheetId="2" r:id="rId2"/>
    <sheet name="SO 001 - Demolice stávají..." sheetId="3" r:id="rId3"/>
    <sheet name="SO 101 - Cesta pro pěší a..." sheetId="4" r:id="rId4"/>
    <sheet name="SO 102 - Místní komunikac..." sheetId="5" r:id="rId5"/>
    <sheet name="SO 103 - Úprava ulice U T..." sheetId="6" r:id="rId6"/>
    <sheet name="SO 181 - Dopravně - inžen..." sheetId="7" r:id="rId7"/>
    <sheet name="SO 201 - Přesýpaný most p..." sheetId="8" r:id="rId8"/>
    <sheet name="SO 301 - Přeložka inž. sí..." sheetId="9" r:id="rId9"/>
    <sheet name="SO 302 - Přeložka drážní ..." sheetId="10" r:id="rId10"/>
    <sheet name="SO 303 - Dešťová kanalizace" sheetId="11" r:id="rId11"/>
    <sheet name="01 - elektro VO" sheetId="12" r:id="rId12"/>
    <sheet name="02 - zemní a výkopové práce" sheetId="13" r:id="rId13"/>
    <sheet name="03 - ostatní" sheetId="14" r:id="rId14"/>
    <sheet name="SO 402 - Přeložka IS CETIN" sheetId="15" r:id="rId15"/>
    <sheet name="SO 661 - Úprava trakčního..." sheetId="16" r:id="rId16"/>
    <sheet name="SO 662 - Přeložka kabeliz..." sheetId="17" r:id="rId17"/>
    <sheet name="SO 663 - Přeložky kabeliz..." sheetId="18" r:id="rId18"/>
    <sheet name="SO 664 - Přeložky kabeliz..." sheetId="19" r:id="rId19"/>
    <sheet name="SO 665 - Přeložky kabeliz..." sheetId="20" r:id="rId20"/>
    <sheet name="SO 801 - Úprava území po ..." sheetId="21" r:id="rId21"/>
    <sheet name="Seznam figur" sheetId="22" r:id="rId22"/>
    <sheet name="Pokyny pro vyplnění" sheetId="23" r:id="rId23"/>
  </sheets>
  <definedNames>
    <definedName name="_xlnm.Print_Area" localSheetId="0">'Rekapitulace stavby'!$D$4:$AO$36,'Rekapitulace stavby'!$C$42:$AQ$76</definedName>
    <definedName name="_xlnm.Print_Titles" localSheetId="0">'Rekapitulace stavby'!$52:$52</definedName>
    <definedName name="_xlnm._FilterDatabase" localSheetId="1" hidden="1">'SO 000 - Vedlejší rozpočt...'!$C$82:$K$130</definedName>
    <definedName name="_xlnm.Print_Area" localSheetId="1">'SO 000 - Vedlejší rozpočt...'!$C$4:$J$39,'SO 000 - Vedlejší rozpočt...'!$C$45:$J$64,'SO 000 - Vedlejší rozpočt...'!$C$70:$K$130</definedName>
    <definedName name="_xlnm.Print_Titles" localSheetId="1">'SO 000 - Vedlejší rozpočt...'!$82:$82</definedName>
    <definedName name="_xlnm._FilterDatabase" localSheetId="2" hidden="1">'SO 001 - Demolice stávají...'!$C$83:$K$156</definedName>
    <definedName name="_xlnm.Print_Area" localSheetId="2">'SO 001 - Demolice stávají...'!$C$4:$J$39,'SO 001 - Demolice stávají...'!$C$45:$J$65,'SO 001 - Demolice stávají...'!$C$71:$K$156</definedName>
    <definedName name="_xlnm.Print_Titles" localSheetId="2">'SO 001 - Demolice stávají...'!$83:$83</definedName>
    <definedName name="_xlnm._FilterDatabase" localSheetId="3" hidden="1">'SO 101 - Cesta pro pěší a...'!$C$82:$K$131</definedName>
    <definedName name="_xlnm.Print_Area" localSheetId="3">'SO 101 - Cesta pro pěší a...'!$C$4:$J$39,'SO 101 - Cesta pro pěší a...'!$C$45:$J$64,'SO 101 - Cesta pro pěší a...'!$C$70:$K$131</definedName>
    <definedName name="_xlnm.Print_Titles" localSheetId="3">'SO 101 - Cesta pro pěší a...'!$82:$82</definedName>
    <definedName name="_xlnm._FilterDatabase" localSheetId="4" hidden="1">'SO 102 - Místní komunikac...'!$C$84:$K$271</definedName>
    <definedName name="_xlnm.Print_Area" localSheetId="4">'SO 102 - Místní komunikac...'!$C$4:$J$39,'SO 102 - Místní komunikac...'!$C$45:$J$66,'SO 102 - Místní komunikac...'!$C$72:$K$271</definedName>
    <definedName name="_xlnm.Print_Titles" localSheetId="4">'SO 102 - Místní komunikac...'!$84:$84</definedName>
    <definedName name="_xlnm._FilterDatabase" localSheetId="5" hidden="1">'SO 103 - Úprava ulice U T...'!$C$84:$K$177</definedName>
    <definedName name="_xlnm.Print_Area" localSheetId="5">'SO 103 - Úprava ulice U T...'!$C$4:$J$39,'SO 103 - Úprava ulice U T...'!$C$45:$J$66,'SO 103 - Úprava ulice U T...'!$C$72:$K$177</definedName>
    <definedName name="_xlnm.Print_Titles" localSheetId="5">'SO 103 - Úprava ulice U T...'!$84:$84</definedName>
    <definedName name="_xlnm._FilterDatabase" localSheetId="6" hidden="1">'SO 181 - Dopravně - inžen...'!$C$79:$K$109</definedName>
    <definedName name="_xlnm.Print_Area" localSheetId="6">'SO 181 - Dopravně - inžen...'!$C$4:$J$39,'SO 181 - Dopravně - inžen...'!$C$45:$J$61,'SO 181 - Dopravně - inžen...'!$C$67:$K$109</definedName>
    <definedName name="_xlnm.Print_Titles" localSheetId="6">'SO 181 - Dopravně - inžen...'!$79:$79</definedName>
    <definedName name="_xlnm._FilterDatabase" localSheetId="7" hidden="1">'SO 201 - Přesýpaný most p...'!$C$85:$K$340</definedName>
    <definedName name="_xlnm.Print_Area" localSheetId="7">'SO 201 - Přesýpaný most p...'!$C$4:$J$39,'SO 201 - Přesýpaný most p...'!$C$45:$J$67,'SO 201 - Přesýpaný most p...'!$C$73:$K$340</definedName>
    <definedName name="_xlnm.Print_Titles" localSheetId="7">'SO 201 - Přesýpaný most p...'!$85:$85</definedName>
    <definedName name="_xlnm._FilterDatabase" localSheetId="8" hidden="1">'SO 301 - Přeložka inž. sí...'!$C$86:$K$361</definedName>
    <definedName name="_xlnm.Print_Area" localSheetId="8">'SO 301 - Přeložka inž. sí...'!$C$4:$J$39,'SO 301 - Přeložka inž. sí...'!$C$45:$J$68,'SO 301 - Přeložka inž. sí...'!$C$74:$K$361</definedName>
    <definedName name="_xlnm.Print_Titles" localSheetId="8">'SO 301 - Přeložka inž. sí...'!$86:$86</definedName>
    <definedName name="_xlnm._FilterDatabase" localSheetId="9" hidden="1">'SO 302 - Přeložka drážní ...'!$C$83:$K$248</definedName>
    <definedName name="_xlnm.Print_Area" localSheetId="9">'SO 302 - Přeložka drážní ...'!$C$4:$J$39,'SO 302 - Přeložka drážní ...'!$C$45:$J$65,'SO 302 - Přeložka drážní ...'!$C$71:$K$248</definedName>
    <definedName name="_xlnm.Print_Titles" localSheetId="9">'SO 302 - Přeložka drážní ...'!$83:$83</definedName>
    <definedName name="_xlnm._FilterDatabase" localSheetId="10" hidden="1">'SO 303 - Dešťová kanalizace'!$C$85:$K$230</definedName>
    <definedName name="_xlnm.Print_Area" localSheetId="10">'SO 303 - Dešťová kanalizace'!$C$4:$J$39,'SO 303 - Dešťová kanalizace'!$C$45:$J$67,'SO 303 - Dešťová kanalizace'!$C$73:$K$230</definedName>
    <definedName name="_xlnm.Print_Titles" localSheetId="10">'SO 303 - Dešťová kanalizace'!$85:$85</definedName>
    <definedName name="_xlnm._FilterDatabase" localSheetId="11" hidden="1">'01 - elektro VO'!$C$88:$K$166</definedName>
    <definedName name="_xlnm.Print_Area" localSheetId="11">'01 - elektro VO'!$C$4:$J$41,'01 - elektro VO'!$C$47:$J$68,'01 - elektro VO'!$C$74:$K$166</definedName>
    <definedName name="_xlnm.Print_Titles" localSheetId="11">'01 - elektro VO'!$88:$88</definedName>
    <definedName name="_xlnm._FilterDatabase" localSheetId="12" hidden="1">'02 - zemní a výkopové práce'!$C$86:$K$137</definedName>
    <definedName name="_xlnm.Print_Area" localSheetId="12">'02 - zemní a výkopové práce'!$C$4:$J$41,'02 - zemní a výkopové práce'!$C$47:$J$66,'02 - zemní a výkopové práce'!$C$72:$K$137</definedName>
    <definedName name="_xlnm.Print_Titles" localSheetId="12">'02 - zemní a výkopové práce'!$86:$86</definedName>
    <definedName name="_xlnm._FilterDatabase" localSheetId="13" hidden="1">'03 - ostatní'!$C$92:$K$120</definedName>
    <definedName name="_xlnm.Print_Area" localSheetId="13">'03 - ostatní'!$C$4:$J$41,'03 - ostatní'!$C$47:$J$72,'03 - ostatní'!$C$78:$K$120</definedName>
    <definedName name="_xlnm.Print_Titles" localSheetId="13">'03 - ostatní'!$92:$92</definedName>
    <definedName name="_xlnm._FilterDatabase" localSheetId="14" hidden="1">'SO 402 - Přeložka IS CETIN'!$C$82:$K$201</definedName>
    <definedName name="_xlnm.Print_Area" localSheetId="14">'SO 402 - Přeložka IS CETIN'!$C$4:$J$39,'SO 402 - Přeložka IS CETIN'!$C$45:$J$64,'SO 402 - Přeložka IS CETIN'!$C$70:$K$201</definedName>
    <definedName name="_xlnm.Print_Titles" localSheetId="14">'SO 402 - Přeložka IS CETIN'!$82:$82</definedName>
    <definedName name="_xlnm._FilterDatabase" localSheetId="15" hidden="1">'SO 661 - Úprava trakčního...'!$C$80:$K$85</definedName>
    <definedName name="_xlnm.Print_Area" localSheetId="15">'SO 661 - Úprava trakčního...'!$C$4:$J$39,'SO 661 - Úprava trakčního...'!$C$45:$J$62,'SO 661 - Úprava trakčního...'!$C$68:$K$85</definedName>
    <definedName name="_xlnm.Print_Titles" localSheetId="15">'SO 661 - Úprava trakčního...'!$80:$80</definedName>
    <definedName name="_xlnm._FilterDatabase" localSheetId="16" hidden="1">'SO 662 - Přeložka kabeliz...'!$C$80:$K$86</definedName>
    <definedName name="_xlnm.Print_Area" localSheetId="16">'SO 662 - Přeložka kabeliz...'!$C$4:$J$39,'SO 662 - Přeložka kabeliz...'!$C$45:$J$62,'SO 662 - Přeložka kabeliz...'!$C$68:$K$86</definedName>
    <definedName name="_xlnm.Print_Titles" localSheetId="16">'SO 662 - Přeložka kabeliz...'!$80:$80</definedName>
    <definedName name="_xlnm._FilterDatabase" localSheetId="17" hidden="1">'SO 663 - Přeložky kabeliz...'!$C$80:$K$86</definedName>
    <definedName name="_xlnm.Print_Area" localSheetId="17">'SO 663 - Přeložky kabeliz...'!$C$4:$J$39,'SO 663 - Přeložky kabeliz...'!$C$45:$J$62,'SO 663 - Přeložky kabeliz...'!$C$68:$K$86</definedName>
    <definedName name="_xlnm.Print_Titles" localSheetId="17">'SO 663 - Přeložky kabeliz...'!$80:$80</definedName>
    <definedName name="_xlnm._FilterDatabase" localSheetId="18" hidden="1">'SO 664 - Přeložky kabeliz...'!$C$80:$K$86</definedName>
    <definedName name="_xlnm.Print_Area" localSheetId="18">'SO 664 - Přeložky kabeliz...'!$C$4:$J$39,'SO 664 - Přeložky kabeliz...'!$C$45:$J$62,'SO 664 - Přeložky kabeliz...'!$C$68:$K$86</definedName>
    <definedName name="_xlnm.Print_Titles" localSheetId="18">'SO 664 - Přeložky kabeliz...'!$80:$80</definedName>
    <definedName name="_xlnm._FilterDatabase" localSheetId="19" hidden="1">'SO 665 - Přeložky kabeliz...'!$C$80:$K$86</definedName>
    <definedName name="_xlnm.Print_Area" localSheetId="19">'SO 665 - Přeložky kabeliz...'!$C$4:$J$39,'SO 665 - Přeložky kabeliz...'!$C$45:$J$62,'SO 665 - Přeložky kabeliz...'!$C$68:$K$86</definedName>
    <definedName name="_xlnm.Print_Titles" localSheetId="19">'SO 665 - Přeložky kabeliz...'!$80:$80</definedName>
    <definedName name="_xlnm._FilterDatabase" localSheetId="20" hidden="1">'SO 801 - Úprava území po ...'!$C$79:$K$101</definedName>
    <definedName name="_xlnm.Print_Area" localSheetId="20">'SO 801 - Úprava území po ...'!$C$4:$J$39,'SO 801 - Úprava území po ...'!$C$45:$J$61,'SO 801 - Úprava území po ...'!$C$67:$K$101</definedName>
    <definedName name="_xlnm.Print_Titles" localSheetId="20">'SO 801 - Úprava území po ...'!$79:$79</definedName>
    <definedName name="_xlnm.Print_Area" localSheetId="21">'Seznam figur'!$C$4:$G$1013</definedName>
    <definedName name="_xlnm.Print_Titles" localSheetId="21">'Seznam figur'!$9:$9</definedName>
    <definedName name="_xlnm.Print_Area" localSheetId="2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2" l="1" r="D7"/>
  <c i="21" r="J37"/>
  <c r="J36"/>
  <c i="1" r="AY75"/>
  <c i="21" r="J35"/>
  <c i="1" r="AX75"/>
  <c i="21"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R88"/>
  <c r="P88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55"/>
  <c r="J17"/>
  <c r="J12"/>
  <c r="J74"/>
  <c r="E7"/>
  <c r="E48"/>
  <c i="20" r="J37"/>
  <c r="J36"/>
  <c i="1" r="AY74"/>
  <c i="20" r="J35"/>
  <c i="1" r="AX74"/>
  <c i="20" r="BI84"/>
  <c r="BH84"/>
  <c r="BG84"/>
  <c r="BF84"/>
  <c r="T84"/>
  <c r="T83"/>
  <c r="T82"/>
  <c r="T81"/>
  <c r="R84"/>
  <c r="R83"/>
  <c r="R82"/>
  <c r="R81"/>
  <c r="P84"/>
  <c r="P83"/>
  <c r="P82"/>
  <c r="P81"/>
  <c i="1" r="AU74"/>
  <c i="20"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48"/>
  <c i="19" r="J37"/>
  <c r="J36"/>
  <c i="1" r="AY73"/>
  <c i="19" r="J35"/>
  <c i="1" r="AX73"/>
  <c i="19" r="BI84"/>
  <c r="BH84"/>
  <c r="BG84"/>
  <c r="BF84"/>
  <c r="T84"/>
  <c r="T83"/>
  <c r="T82"/>
  <c r="T81"/>
  <c r="R84"/>
  <c r="R83"/>
  <c r="R82"/>
  <c r="R81"/>
  <c r="P84"/>
  <c r="P83"/>
  <c r="P82"/>
  <c r="P81"/>
  <c i="1" r="AU73"/>
  <c i="19" r="J77"/>
  <c r="F77"/>
  <c r="F75"/>
  <c r="E73"/>
  <c r="J54"/>
  <c r="F54"/>
  <c r="F52"/>
  <c r="E50"/>
  <c r="J24"/>
  <c r="E24"/>
  <c r="J55"/>
  <c r="J23"/>
  <c r="J18"/>
  <c r="E18"/>
  <c r="F78"/>
  <c r="J17"/>
  <c r="J12"/>
  <c r="J75"/>
  <c r="E7"/>
  <c r="E48"/>
  <c i="18" r="J37"/>
  <c r="J36"/>
  <c i="1" r="AY72"/>
  <c i="18" r="J35"/>
  <c i="1" r="AX72"/>
  <c i="18" r="BI84"/>
  <c r="BH84"/>
  <c r="BG84"/>
  <c r="BF84"/>
  <c r="T84"/>
  <c r="T83"/>
  <c r="T82"/>
  <c r="T81"/>
  <c r="R84"/>
  <c r="R83"/>
  <c r="R82"/>
  <c r="R81"/>
  <c r="P84"/>
  <c r="P83"/>
  <c r="P82"/>
  <c r="P81"/>
  <c i="1" r="AU72"/>
  <c i="18" r="J77"/>
  <c r="F77"/>
  <c r="F75"/>
  <c r="E73"/>
  <c r="J54"/>
  <c r="F54"/>
  <c r="F52"/>
  <c r="E50"/>
  <c r="J24"/>
  <c r="E24"/>
  <c r="J55"/>
  <c r="J23"/>
  <c r="J18"/>
  <c r="E18"/>
  <c r="F55"/>
  <c r="J17"/>
  <c r="J12"/>
  <c r="J75"/>
  <c r="E7"/>
  <c r="E48"/>
  <c i="17" r="J37"/>
  <c r="J36"/>
  <c i="1" r="AY71"/>
  <c i="17" r="J35"/>
  <c i="1" r="AX71"/>
  <c i="17" r="BI84"/>
  <c r="BH84"/>
  <c r="BG84"/>
  <c r="BF84"/>
  <c r="T84"/>
  <c r="T83"/>
  <c r="T82"/>
  <c r="T81"/>
  <c r="R84"/>
  <c r="R83"/>
  <c r="R82"/>
  <c r="R81"/>
  <c r="P84"/>
  <c r="P83"/>
  <c r="P82"/>
  <c r="P81"/>
  <c i="1" r="AU71"/>
  <c i="17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48"/>
  <c i="16" r="J37"/>
  <c r="J36"/>
  <c i="1" r="AY70"/>
  <c i="16" r="J35"/>
  <c i="1" r="AX70"/>
  <c i="16" r="BI84"/>
  <c r="BH84"/>
  <c r="BG84"/>
  <c r="BF84"/>
  <c r="T84"/>
  <c r="T83"/>
  <c r="T82"/>
  <c r="T81"/>
  <c r="R84"/>
  <c r="R83"/>
  <c r="R82"/>
  <c r="R81"/>
  <c r="P84"/>
  <c r="P83"/>
  <c r="P82"/>
  <c r="P81"/>
  <c i="1" r="AU70"/>
  <c i="16" r="J77"/>
  <c r="F77"/>
  <c r="F75"/>
  <c r="E73"/>
  <c r="J54"/>
  <c r="F54"/>
  <c r="F52"/>
  <c r="E50"/>
  <c r="J24"/>
  <c r="E24"/>
  <c r="J55"/>
  <c r="J23"/>
  <c r="J18"/>
  <c r="E18"/>
  <c r="F55"/>
  <c r="J17"/>
  <c r="J12"/>
  <c r="J75"/>
  <c r="E7"/>
  <c r="E48"/>
  <c i="15" r="J37"/>
  <c r="J36"/>
  <c i="1" r="AY69"/>
  <c i="15" r="J35"/>
  <c i="1" r="AX69"/>
  <c i="15"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F79"/>
  <c r="F77"/>
  <c r="E75"/>
  <c r="J54"/>
  <c r="F54"/>
  <c r="F52"/>
  <c r="E50"/>
  <c r="J24"/>
  <c r="E24"/>
  <c r="J55"/>
  <c r="J23"/>
  <c r="J18"/>
  <c r="E18"/>
  <c r="F80"/>
  <c r="J17"/>
  <c r="J12"/>
  <c r="J77"/>
  <c r="E7"/>
  <c r="E73"/>
  <c i="14" r="J39"/>
  <c r="J38"/>
  <c i="1" r="AY68"/>
  <c i="14" r="J37"/>
  <c i="1" r="AX68"/>
  <c i="14" r="BI118"/>
  <c r="BH118"/>
  <c r="BG118"/>
  <c r="BF118"/>
  <c r="T118"/>
  <c r="T117"/>
  <c r="R118"/>
  <c r="R117"/>
  <c r="P118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T106"/>
  <c r="T105"/>
  <c r="R107"/>
  <c r="R106"/>
  <c r="R105"/>
  <c r="P107"/>
  <c r="P106"/>
  <c r="P105"/>
  <c r="BI102"/>
  <c r="BH102"/>
  <c r="BG102"/>
  <c r="BF102"/>
  <c r="T102"/>
  <c r="T101"/>
  <c r="R102"/>
  <c r="R101"/>
  <c r="P102"/>
  <c r="P101"/>
  <c r="BI96"/>
  <c r="BH96"/>
  <c r="BG96"/>
  <c r="BF96"/>
  <c r="T96"/>
  <c r="T95"/>
  <c r="T94"/>
  <c r="R96"/>
  <c r="R95"/>
  <c r="R94"/>
  <c r="P96"/>
  <c r="P95"/>
  <c r="P94"/>
  <c r="J89"/>
  <c r="F89"/>
  <c r="F87"/>
  <c r="E85"/>
  <c r="J58"/>
  <c r="F58"/>
  <c r="F56"/>
  <c r="E54"/>
  <c r="J26"/>
  <c r="E26"/>
  <c r="J90"/>
  <c r="J25"/>
  <c r="J20"/>
  <c r="E20"/>
  <c r="F90"/>
  <c r="J19"/>
  <c r="J14"/>
  <c r="J56"/>
  <c r="E7"/>
  <c r="E50"/>
  <c i="13" r="J39"/>
  <c r="J38"/>
  <c i="1" r="AY67"/>
  <c i="13" r="J37"/>
  <c i="1" r="AX67"/>
  <c i="13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8"/>
  <c r="F58"/>
  <c r="F56"/>
  <c r="E54"/>
  <c r="J26"/>
  <c r="E26"/>
  <c r="J84"/>
  <c r="J25"/>
  <c r="J20"/>
  <c r="E20"/>
  <c r="F84"/>
  <c r="J19"/>
  <c r="J14"/>
  <c r="J56"/>
  <c r="E7"/>
  <c r="E75"/>
  <c i="12" r="J39"/>
  <c r="J38"/>
  <c i="1" r="AY66"/>
  <c i="12" r="J37"/>
  <c i="1" r="AX66"/>
  <c i="12"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8"/>
  <c r="F58"/>
  <c r="F56"/>
  <c r="E54"/>
  <c r="J26"/>
  <c r="E26"/>
  <c r="J86"/>
  <c r="J25"/>
  <c r="J20"/>
  <c r="E20"/>
  <c r="F86"/>
  <c r="J19"/>
  <c r="J14"/>
  <c r="J56"/>
  <c r="E7"/>
  <c r="E77"/>
  <c i="11" r="J225"/>
  <c r="J205"/>
  <c r="J37"/>
  <c r="J36"/>
  <c i="1" r="AY64"/>
  <c i="11" r="J35"/>
  <c i="1" r="AX64"/>
  <c i="11" r="BI227"/>
  <c r="BH227"/>
  <c r="BG227"/>
  <c r="BF227"/>
  <c r="T227"/>
  <c r="T226"/>
  <c r="R227"/>
  <c r="R226"/>
  <c r="P227"/>
  <c r="P226"/>
  <c r="J6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J63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55"/>
  <c r="J23"/>
  <c r="J18"/>
  <c r="E18"/>
  <c r="F83"/>
  <c r="J17"/>
  <c r="J12"/>
  <c r="J80"/>
  <c r="E7"/>
  <c r="E48"/>
  <c i="10" r="J37"/>
  <c r="J36"/>
  <c i="1" r="AY63"/>
  <c i="10" r="J35"/>
  <c i="1" r="AX63"/>
  <c i="10"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9" r="J37"/>
  <c r="J36"/>
  <c i="1" r="AY62"/>
  <c i="9" r="J35"/>
  <c i="1" r="AX62"/>
  <c i="9" r="BI358"/>
  <c r="BH358"/>
  <c r="BG358"/>
  <c r="BF358"/>
  <c r="T358"/>
  <c r="T357"/>
  <c r="R358"/>
  <c r="R357"/>
  <c r="P358"/>
  <c r="P357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84"/>
  <c r="J17"/>
  <c r="J12"/>
  <c r="J52"/>
  <c r="E7"/>
  <c r="E77"/>
  <c i="8" r="J37"/>
  <c r="J36"/>
  <c i="1" r="AY61"/>
  <c i="8" r="J35"/>
  <c i="1" r="AX61"/>
  <c i="8"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3"/>
  <c r="BH323"/>
  <c r="BG323"/>
  <c r="BF323"/>
  <c r="T323"/>
  <c r="R323"/>
  <c r="P323"/>
  <c r="BI315"/>
  <c r="BH315"/>
  <c r="BG315"/>
  <c r="BF315"/>
  <c r="T315"/>
  <c r="R315"/>
  <c r="P315"/>
  <c r="BI309"/>
  <c r="BH309"/>
  <c r="BG309"/>
  <c r="BF309"/>
  <c r="T309"/>
  <c r="R309"/>
  <c r="P309"/>
  <c r="BI302"/>
  <c r="BH302"/>
  <c r="BG302"/>
  <c r="BF302"/>
  <c r="T302"/>
  <c r="R302"/>
  <c r="P302"/>
  <c r="BI298"/>
  <c r="BH298"/>
  <c r="BG298"/>
  <c r="BF298"/>
  <c r="T298"/>
  <c r="R298"/>
  <c r="P298"/>
  <c r="BI287"/>
  <c r="BH287"/>
  <c r="BG287"/>
  <c r="BF287"/>
  <c r="T287"/>
  <c r="T279"/>
  <c r="R287"/>
  <c r="R279"/>
  <c r="P287"/>
  <c r="P279"/>
  <c r="BI280"/>
  <c r="BH280"/>
  <c r="BG280"/>
  <c r="BF280"/>
  <c r="T280"/>
  <c r="R280"/>
  <c r="P280"/>
  <c r="BI273"/>
  <c r="BH273"/>
  <c r="BG273"/>
  <c r="BF273"/>
  <c r="T273"/>
  <c r="T272"/>
  <c r="R273"/>
  <c r="R272"/>
  <c r="P273"/>
  <c r="P272"/>
  <c r="BI266"/>
  <c r="BH266"/>
  <c r="BG266"/>
  <c r="BF266"/>
  <c r="T266"/>
  <c r="R266"/>
  <c r="P266"/>
  <c r="BI258"/>
  <c r="BH258"/>
  <c r="BG258"/>
  <c r="BF258"/>
  <c r="T258"/>
  <c r="R258"/>
  <c r="P258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34"/>
  <c r="BH234"/>
  <c r="BG234"/>
  <c r="BF234"/>
  <c r="T234"/>
  <c r="R234"/>
  <c r="P234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6"/>
  <c r="BH206"/>
  <c r="BG206"/>
  <c r="BF206"/>
  <c r="T206"/>
  <c r="R206"/>
  <c r="P206"/>
  <c r="BI202"/>
  <c r="BH202"/>
  <c r="BG202"/>
  <c r="BF202"/>
  <c r="T202"/>
  <c r="R202"/>
  <c r="P202"/>
  <c r="BI196"/>
  <c r="BH196"/>
  <c r="BG196"/>
  <c r="BF196"/>
  <c r="T196"/>
  <c r="R196"/>
  <c r="P196"/>
  <c r="BI188"/>
  <c r="BH188"/>
  <c r="BG188"/>
  <c r="BF188"/>
  <c r="T188"/>
  <c r="R188"/>
  <c r="P188"/>
  <c r="BI181"/>
  <c r="BH181"/>
  <c r="BG181"/>
  <c r="BF181"/>
  <c r="T181"/>
  <c r="R181"/>
  <c r="P181"/>
  <c r="BI175"/>
  <c r="BH175"/>
  <c r="BG175"/>
  <c r="BF175"/>
  <c r="T175"/>
  <c r="R175"/>
  <c r="P175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F82"/>
  <c r="F80"/>
  <c r="E78"/>
  <c r="J54"/>
  <c r="F54"/>
  <c r="F52"/>
  <c r="E50"/>
  <c r="J24"/>
  <c r="E24"/>
  <c r="J83"/>
  <c r="J23"/>
  <c r="J18"/>
  <c r="E18"/>
  <c r="F55"/>
  <c r="J17"/>
  <c r="J12"/>
  <c r="J52"/>
  <c r="E7"/>
  <c r="E76"/>
  <c i="7" r="J37"/>
  <c r="J36"/>
  <c i="1" r="AY60"/>
  <c i="7" r="J35"/>
  <c i="1" r="AX60"/>
  <c i="7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77"/>
  <c r="J17"/>
  <c r="J12"/>
  <c r="J52"/>
  <c r="E7"/>
  <c r="E48"/>
  <c i="6" r="J37"/>
  <c r="J36"/>
  <c i="1" r="AY59"/>
  <c i="6" r="J35"/>
  <c i="1" r="AX59"/>
  <c i="6" r="BI171"/>
  <c r="BH171"/>
  <c r="BG171"/>
  <c r="BF171"/>
  <c r="T171"/>
  <c r="T170"/>
  <c r="R171"/>
  <c r="R170"/>
  <c r="P171"/>
  <c r="P170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3"/>
  <c r="BH113"/>
  <c r="BG113"/>
  <c r="BF113"/>
  <c r="T113"/>
  <c r="T112"/>
  <c r="R113"/>
  <c r="R112"/>
  <c r="P113"/>
  <c r="P112"/>
  <c r="BI108"/>
  <c r="BH108"/>
  <c r="BG108"/>
  <c r="BF108"/>
  <c r="T108"/>
  <c r="R108"/>
  <c r="P108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87"/>
  <c r="BH87"/>
  <c r="BG87"/>
  <c r="BF87"/>
  <c r="T87"/>
  <c r="T86"/>
  <c r="R87"/>
  <c r="R86"/>
  <c r="P87"/>
  <c r="P86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75"/>
  <c i="5" r="J37"/>
  <c r="J36"/>
  <c i="1" r="AY58"/>
  <c i="5" r="J35"/>
  <c i="1" r="AX58"/>
  <c i="5" r="BI265"/>
  <c r="BH265"/>
  <c r="BG265"/>
  <c r="BF265"/>
  <c r="T265"/>
  <c r="R265"/>
  <c r="P265"/>
  <c r="BI256"/>
  <c r="BH256"/>
  <c r="BG256"/>
  <c r="BF256"/>
  <c r="T256"/>
  <c r="R256"/>
  <c r="P256"/>
  <c r="BI247"/>
  <c r="BH247"/>
  <c r="BG247"/>
  <c r="BF247"/>
  <c r="T247"/>
  <c r="R247"/>
  <c r="P247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79"/>
  <c r="BH179"/>
  <c r="BG179"/>
  <c r="BF179"/>
  <c r="T179"/>
  <c r="T178"/>
  <c r="R179"/>
  <c r="R178"/>
  <c r="P179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21"/>
  <c r="BH121"/>
  <c r="BG121"/>
  <c r="BF121"/>
  <c r="T121"/>
  <c r="R121"/>
  <c r="P121"/>
  <c r="BI111"/>
  <c r="BH111"/>
  <c r="BG111"/>
  <c r="BF111"/>
  <c r="T111"/>
  <c r="R111"/>
  <c r="P111"/>
  <c r="BI105"/>
  <c r="BH105"/>
  <c r="BG105"/>
  <c r="BF105"/>
  <c r="T105"/>
  <c r="R105"/>
  <c r="P105"/>
  <c r="BI99"/>
  <c r="BH99"/>
  <c r="BG99"/>
  <c r="BF99"/>
  <c r="T99"/>
  <c r="R99"/>
  <c r="P99"/>
  <c r="BI94"/>
  <c r="BH94"/>
  <c r="BG94"/>
  <c r="BF94"/>
  <c r="T94"/>
  <c r="T86"/>
  <c r="R94"/>
  <c r="R86"/>
  <c r="P94"/>
  <c r="P86"/>
  <c r="BI87"/>
  <c r="BH87"/>
  <c r="BG87"/>
  <c r="BF87"/>
  <c r="T87"/>
  <c r="R87"/>
  <c r="P87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48"/>
  <c i="4" r="J37"/>
  <c r="J36"/>
  <c i="1" r="AY57"/>
  <c i="4" r="J35"/>
  <c i="1" r="AX57"/>
  <c i="4" r="BI126"/>
  <c r="BH126"/>
  <c r="BG126"/>
  <c r="BF126"/>
  <c r="T126"/>
  <c r="T125"/>
  <c r="R126"/>
  <c r="R125"/>
  <c r="P126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99"/>
  <c r="BH99"/>
  <c r="BG99"/>
  <c r="BF99"/>
  <c r="T99"/>
  <c r="R99"/>
  <c r="P99"/>
  <c r="BI95"/>
  <c r="BH95"/>
  <c r="BG95"/>
  <c r="BF95"/>
  <c r="T95"/>
  <c r="R95"/>
  <c r="P95"/>
  <c r="BI90"/>
  <c r="BH90"/>
  <c r="BG90"/>
  <c r="BF90"/>
  <c r="T90"/>
  <c r="T89"/>
  <c r="R90"/>
  <c r="R89"/>
  <c r="P90"/>
  <c r="P89"/>
  <c r="BI85"/>
  <c r="BH85"/>
  <c r="BG85"/>
  <c r="BF85"/>
  <c r="T85"/>
  <c r="T84"/>
  <c r="R85"/>
  <c r="R84"/>
  <c r="P85"/>
  <c r="P84"/>
  <c r="J79"/>
  <c r="F79"/>
  <c r="F77"/>
  <c r="E75"/>
  <c r="J54"/>
  <c r="F54"/>
  <c r="F52"/>
  <c r="E50"/>
  <c r="J24"/>
  <c r="E24"/>
  <c r="J55"/>
  <c r="J23"/>
  <c r="J18"/>
  <c r="E18"/>
  <c r="F55"/>
  <c r="J17"/>
  <c r="J12"/>
  <c r="J52"/>
  <c r="E7"/>
  <c r="E48"/>
  <c i="3" r="J37"/>
  <c r="J36"/>
  <c i="1" r="AY56"/>
  <c i="3" r="J35"/>
  <c i="1" r="AX56"/>
  <c i="3" r="BI154"/>
  <c r="BH154"/>
  <c r="BG154"/>
  <c r="BF154"/>
  <c r="T154"/>
  <c r="T153"/>
  <c r="T152"/>
  <c r="R154"/>
  <c r="R153"/>
  <c r="R152"/>
  <c r="P154"/>
  <c r="P153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17"/>
  <c r="BH117"/>
  <c r="BG117"/>
  <c r="BF117"/>
  <c r="T117"/>
  <c r="R117"/>
  <c r="P117"/>
  <c r="BI113"/>
  <c r="BH113"/>
  <c r="BG113"/>
  <c r="BF113"/>
  <c r="T113"/>
  <c r="R113"/>
  <c r="P113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0"/>
  <c r="BH90"/>
  <c r="BG90"/>
  <c r="BF90"/>
  <c r="T90"/>
  <c r="R90"/>
  <c r="P90"/>
  <c r="BI86"/>
  <c r="BH86"/>
  <c r="BG86"/>
  <c r="BF86"/>
  <c r="T86"/>
  <c r="R86"/>
  <c r="P86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2" r="J37"/>
  <c r="J36"/>
  <c i="1" r="AY55"/>
  <c i="2" r="J35"/>
  <c i="1" r="AX55"/>
  <c i="2" r="BI128"/>
  <c r="BH128"/>
  <c r="BG128"/>
  <c r="BF128"/>
  <c r="T128"/>
  <c r="T127"/>
  <c r="R128"/>
  <c r="R127"/>
  <c r="P128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1" r="L50"/>
  <c r="AM50"/>
  <c r="AM49"/>
  <c r="L49"/>
  <c r="AM47"/>
  <c r="L47"/>
  <c r="L45"/>
  <c r="L44"/>
  <c i="2" r="J118"/>
  <c i="3" r="J117"/>
  <c i="5" r="J166"/>
  <c i="7" r="BK102"/>
  <c i="8" r="J258"/>
  <c i="9" r="J244"/>
  <c r="BK343"/>
  <c i="10" r="J183"/>
  <c r="J139"/>
  <c i="11" r="J171"/>
  <c r="J108"/>
  <c i="12" r="J109"/>
  <c i="13" r="BK117"/>
  <c i="15" r="BK157"/>
  <c i="2" r="BK93"/>
  <c i="4" r="BK99"/>
  <c i="5" r="BK224"/>
  <c i="6" r="BK120"/>
  <c i="8" r="BK228"/>
  <c i="9" r="J118"/>
  <c r="BK315"/>
  <c i="10" r="J233"/>
  <c i="11" r="J164"/>
  <c i="12" r="J92"/>
  <c i="13" r="J126"/>
  <c i="18" r="F37"/>
  <c i="1" r="BD72"/>
  <c i="5" r="BK198"/>
  <c i="6" r="J120"/>
  <c i="7" r="J106"/>
  <c i="8" r="J234"/>
  <c r="BK266"/>
  <c i="9" r="J200"/>
  <c r="J304"/>
  <c i="10" r="J197"/>
  <c i="11" r="J97"/>
  <c r="J169"/>
  <c i="13" r="J117"/>
  <c i="15" r="BK85"/>
  <c i="20" r="J34"/>
  <c i="1" r="AW74"/>
  <c i="5" r="J190"/>
  <c i="6" r="BK113"/>
  <c i="8" r="BK137"/>
  <c i="9" r="BK200"/>
  <c r="J299"/>
  <c i="10" r="J193"/>
  <c r="BK120"/>
  <c i="11" r="BK186"/>
  <c i="13" r="BK132"/>
  <c i="15" r="J134"/>
  <c i="2" r="J89"/>
  <c i="5" r="J224"/>
  <c r="BK87"/>
  <c i="8" r="J309"/>
  <c r="J129"/>
  <c i="9" r="J203"/>
  <c r="BK331"/>
  <c i="10" r="BK215"/>
  <c r="BK139"/>
  <c i="11" r="J221"/>
  <c i="12" r="J136"/>
  <c i="15" r="J177"/>
  <c i="20" r="J84"/>
  <c i="4" r="J90"/>
  <c i="5" r="BK204"/>
  <c i="7" r="J94"/>
  <c i="8" r="BK175"/>
  <c r="BK221"/>
  <c i="9" r="BK198"/>
  <c r="BK326"/>
  <c i="10" r="BK157"/>
  <c r="J157"/>
  <c i="11" r="BK157"/>
  <c i="12" r="J156"/>
  <c i="13" r="J93"/>
  <c i="15" r="BK190"/>
  <c i="2" r="BK115"/>
  <c i="4" r="J99"/>
  <c i="5" r="BK94"/>
  <c i="6" r="J108"/>
  <c i="8" r="BK143"/>
  <c i="9" r="BK265"/>
  <c i="10" r="J167"/>
  <c r="BK242"/>
  <c i="11" r="BK203"/>
  <c i="12" r="BK151"/>
  <c i="13" r="BK136"/>
  <c i="15" r="J157"/>
  <c i="2" r="J124"/>
  <c i="3" r="BK101"/>
  <c i="4" r="J109"/>
  <c i="6" r="BK132"/>
  <c i="8" r="J323"/>
  <c r="J315"/>
  <c i="9" r="J90"/>
  <c r="BK118"/>
  <c i="10" r="J201"/>
  <c r="J199"/>
  <c i="11" r="J137"/>
  <c i="12" r="BK164"/>
  <c i="13" r="BK126"/>
  <c i="15" r="J122"/>
  <c r="J153"/>
  <c i="21" r="J98"/>
  <c i="3" r="BK106"/>
  <c i="4" r="J121"/>
  <c i="5" r="J204"/>
  <c i="6" r="BK163"/>
  <c i="8" r="J206"/>
  <c i="9" r="J334"/>
  <c r="J184"/>
  <c i="10" r="BK181"/>
  <c i="11" r="BK198"/>
  <c r="BK195"/>
  <c i="12" r="BK98"/>
  <c i="14" r="J111"/>
  <c i="18" r="BK84"/>
  <c i="2" r="F35"/>
  <c i="9" r="BK135"/>
  <c r="J177"/>
  <c i="10" r="BK176"/>
  <c i="11" r="BK183"/>
  <c i="12" r="BK121"/>
  <c i="15" r="J113"/>
  <c i="16" r="F37"/>
  <c i="1" r="BD70"/>
  <c i="5" r="J149"/>
  <c r="BK186"/>
  <c i="8" r="BK280"/>
  <c r="BK165"/>
  <c i="9" r="BK283"/>
  <c r="J179"/>
  <c i="10" r="J90"/>
  <c i="11" r="BK169"/>
  <c r="BK207"/>
  <c i="12" r="BK111"/>
  <c i="15" r="BK97"/>
  <c i="18" r="J34"/>
  <c i="1" r="AW72"/>
  <c i="4" r="BK105"/>
  <c i="5" r="J99"/>
  <c i="8" r="J149"/>
  <c r="BK329"/>
  <c i="9" r="J283"/>
  <c r="J315"/>
  <c i="10" r="BK108"/>
  <c r="J222"/>
  <c i="11" r="BK192"/>
  <c i="12" r="J125"/>
  <c i="15" r="BK142"/>
  <c i="2" r="J34"/>
  <c i="9" r="J353"/>
  <c r="BK278"/>
  <c i="10" r="BK236"/>
  <c r="J124"/>
  <c i="11" r="BK114"/>
  <c i="12" r="J164"/>
  <c i="13" r="J123"/>
  <c i="15" r="BK118"/>
  <c i="2" r="BK121"/>
  <c i="4" r="BK117"/>
  <c i="5" r="J212"/>
  <c i="6" r="BK124"/>
  <c i="8" r="BK155"/>
  <c r="J248"/>
  <c i="9" r="BK184"/>
  <c r="J175"/>
  <c i="10" r="BK146"/>
  <c r="J87"/>
  <c i="11" r="BK176"/>
  <c i="12" r="J142"/>
  <c i="15" r="J85"/>
  <c i="16" r="F34"/>
  <c i="1" r="BA70"/>
  <c i="5" r="BK179"/>
  <c r="BK111"/>
  <c i="8" r="J298"/>
  <c i="9" r="J343"/>
  <c r="BK322"/>
  <c r="J172"/>
  <c r="BK172"/>
  <c r="J274"/>
  <c r="J98"/>
  <c r="J238"/>
  <c i="10" r="BK204"/>
  <c r="J215"/>
  <c i="11" r="BK123"/>
  <c r="J89"/>
  <c i="12" r="BK153"/>
  <c i="15" r="BK94"/>
  <c i="17" r="BK84"/>
  <c i="1" r="AS65"/>
  <c i="5" r="J174"/>
  <c i="8" r="BK132"/>
  <c i="9" r="BK238"/>
  <c r="J271"/>
  <c r="BK179"/>
  <c i="10" r="BK186"/>
  <c r="J240"/>
  <c i="11" r="J210"/>
  <c i="12" r="BK131"/>
  <c i="13" r="J111"/>
  <c i="14" r="J102"/>
  <c i="15" r="J109"/>
  <c r="J198"/>
  <c i="3" r="J154"/>
  <c i="5" r="BK212"/>
  <c i="6" r="J87"/>
  <c i="8" r="J165"/>
  <c i="9" r="J249"/>
  <c r="J306"/>
  <c r="J127"/>
  <c i="10" r="BK233"/>
  <c i="11" r="BK221"/>
  <c i="12" r="J139"/>
  <c i="13" r="J136"/>
  <c i="16" r="F36"/>
  <c i="5" r="J121"/>
  <c r="BK247"/>
  <c i="7" r="BK86"/>
  <c i="8" r="J111"/>
  <c i="9" r="J226"/>
  <c r="J214"/>
  <c r="BK309"/>
  <c i="10" r="J191"/>
  <c r="J132"/>
  <c i="12" r="J95"/>
  <c i="13" r="BK134"/>
  <c i="15" r="J149"/>
  <c i="19" r="F36"/>
  <c i="1" r="BC73"/>
  <c i="5" r="J179"/>
  <c i="6" r="BK155"/>
  <c i="8" r="J181"/>
  <c r="BK309"/>
  <c i="9" r="BK214"/>
  <c r="BK104"/>
  <c i="10" r="BK128"/>
  <c r="BK183"/>
  <c i="11" r="J145"/>
  <c i="12" r="BK113"/>
  <c i="15" r="BK126"/>
  <c i="2" r="J121"/>
  <c i="3" r="J106"/>
  <c i="4" r="J105"/>
  <c i="5" r="BK228"/>
  <c i="6" r="BK102"/>
  <c i="8" r="J280"/>
  <c i="9" r="BK258"/>
  <c r="J181"/>
  <c r="BK288"/>
  <c i="10" r="J96"/>
  <c i="11" r="J186"/>
  <c i="12" r="BK158"/>
  <c i="14" r="BK118"/>
  <c i="21" r="BK98"/>
  <c i="4" r="J113"/>
  <c i="5" r="BK149"/>
  <c i="8" r="J228"/>
  <c r="BK111"/>
  <c i="9" r="J293"/>
  <c r="BK244"/>
  <c i="10" r="BK132"/>
  <c i="11" r="J227"/>
  <c i="12" r="BK106"/>
  <c i="15" r="BK101"/>
  <c i="19" r="J84"/>
  <c i="2" r="F37"/>
  <c i="9" r="J276"/>
  <c r="J206"/>
  <c i="10" r="J209"/>
  <c i="11" r="BK227"/>
  <c r="BK131"/>
  <c i="12" r="BK134"/>
  <c i="15" r="BK181"/>
  <c i="18" r="F36"/>
  <c i="1" r="BC72"/>
  <c i="5" r="BK105"/>
  <c r="BK190"/>
  <c i="8" r="BK181"/>
  <c r="J244"/>
  <c i="9" r="J286"/>
  <c r="BK206"/>
  <c r="BK220"/>
  <c r="J255"/>
  <c r="J349"/>
  <c r="BK196"/>
  <c r="BK293"/>
  <c r="BK131"/>
  <c i="10" r="BK229"/>
  <c r="BK209"/>
  <c i="11" r="J131"/>
  <c i="12" r="BK156"/>
  <c i="13" r="BK90"/>
  <c i="15" r="J97"/>
  <c i="2" r="J101"/>
  <c i="3" r="BK113"/>
  <c i="5" r="BK237"/>
  <c i="6" r="J128"/>
  <c i="8" r="BK273"/>
  <c i="9" r="J265"/>
  <c r="J194"/>
  <c i="10" r="J146"/>
  <c i="11" r="J203"/>
  <c r="BK200"/>
  <c i="12" r="J121"/>
  <c i="14" r="BK102"/>
  <c i="15" r="J161"/>
  <c r="BK149"/>
  <c i="3" r="BK134"/>
  <c r="J134"/>
  <c i="5" r="J156"/>
  <c r="J105"/>
  <c i="6" r="J98"/>
  <c i="8" r="BK216"/>
  <c i="9" r="BK249"/>
  <c r="J302"/>
  <c i="10" r="J120"/>
  <c r="J108"/>
  <c i="12" r="J116"/>
  <c i="13" r="J114"/>
  <c i="15" r="J94"/>
  <c i="20" r="F36"/>
  <c i="1" r="BC74"/>
  <c i="5" r="J198"/>
  <c i="6" r="J132"/>
  <c i="8" r="J302"/>
  <c r="BK234"/>
  <c i="9" r="BK175"/>
  <c r="BK194"/>
  <c i="10" r="J236"/>
  <c i="11" r="BK178"/>
  <c r="BK171"/>
  <c i="13" r="BK106"/>
  <c i="15" r="BK165"/>
  <c i="2" r="BK124"/>
  <c i="3" r="BK140"/>
  <c i="5" r="J170"/>
  <c i="6" r="J163"/>
  <c i="8" r="BK315"/>
  <c i="9" r="BK353"/>
  <c r="J210"/>
  <c i="10" r="BK197"/>
  <c r="BK245"/>
  <c i="12" r="BK101"/>
  <c i="13" r="BK101"/>
  <c i="15" r="BK122"/>
  <c i="20" r="BK84"/>
  <c i="3" r="J130"/>
  <c i="5" r="BK156"/>
  <c i="6" r="BK142"/>
  <c i="8" r="BK159"/>
  <c r="J143"/>
  <c i="9" r="BK304"/>
  <c r="BK142"/>
  <c i="10" r="J229"/>
  <c i="11" r="BK210"/>
  <c r="J183"/>
  <c i="12" r="BK95"/>
  <c i="15" r="BK161"/>
  <c i="2" r="BK118"/>
  <c i="4" r="BK109"/>
  <c i="5" r="BK241"/>
  <c i="8" r="J175"/>
  <c r="J329"/>
  <c i="9" r="BK210"/>
  <c r="J288"/>
  <c i="10" r="J101"/>
  <c r="J242"/>
  <c i="11" r="J190"/>
  <c i="12" r="J101"/>
  <c i="15" r="BK109"/>
  <c i="17" r="F37"/>
  <c i="1" r="BD71"/>
  <c i="5" r="BK145"/>
  <c i="6" r="BK146"/>
  <c i="8" r="BK88"/>
  <c i="9" r="J186"/>
  <c r="BK255"/>
  <c i="10" r="BK167"/>
  <c r="BK162"/>
  <c i="11" r="J127"/>
  <c i="13" r="BK129"/>
  <c i="15" r="J126"/>
  <c i="2" r="BK128"/>
  <c i="4" r="J95"/>
  <c i="5" r="J256"/>
  <c i="7" r="BK90"/>
  <c i="8" r="J337"/>
  <c i="10" r="BK90"/>
  <c i="11" r="J181"/>
  <c i="13" r="BK95"/>
  <c i="15" r="BK113"/>
  <c i="17" r="F36"/>
  <c i="1" r="BC71"/>
  <c i="5" r="BK256"/>
  <c r="J233"/>
  <c i="8" r="BK188"/>
  <c i="9" r="BK349"/>
  <c r="BK177"/>
  <c r="BK276"/>
  <c i="10" r="BK87"/>
  <c i="11" r="BK119"/>
  <c i="12" r="J145"/>
  <c i="14" r="J107"/>
  <c r="BK96"/>
  <c i="15" r="BK169"/>
  <c i="17" r="F35"/>
  <c i="1" r="BB71"/>
  <c i="3" r="BK154"/>
  <c r="J97"/>
  <c i="6" r="BK128"/>
  <c i="8" r="BK149"/>
  <c i="9" r="J104"/>
  <c r="J148"/>
  <c r="BK226"/>
  <c i="10" r="J172"/>
  <c i="11" r="J152"/>
  <c r="J123"/>
  <c i="13" r="BK114"/>
  <c i="15" r="BK177"/>
  <c i="21" r="J82"/>
  <c i="4" r="BK126"/>
  <c i="5" r="BK208"/>
  <c i="6" r="J159"/>
  <c i="8" r="BK171"/>
  <c r="J216"/>
  <c i="9" r="J220"/>
  <c r="J322"/>
  <c r="BK111"/>
  <c i="10" r="BK212"/>
  <c i="11" r="BK181"/>
  <c i="12" r="J148"/>
  <c i="15" r="J181"/>
  <c i="2" r="BK85"/>
  <c i="4" r="J117"/>
  <c i="6" r="J171"/>
  <c i="8" r="J254"/>
  <c r="BK129"/>
  <c i="9" r="J309"/>
  <c r="BK203"/>
  <c r="J281"/>
  <c i="10" r="BK218"/>
  <c i="11" r="J102"/>
  <c i="12" r="BK142"/>
  <c i="13" r="BK93"/>
  <c i="15" r="J138"/>
  <c i="2" r="J85"/>
  <c i="3" r="BK130"/>
  <c i="4" r="BK95"/>
  <c i="5" r="J137"/>
  <c i="7" r="BK94"/>
  <c i="8" r="J104"/>
  <c i="9" r="J358"/>
  <c r="J111"/>
  <c r="J189"/>
  <c i="10" r="BK174"/>
  <c i="11" r="BK173"/>
  <c i="12" r="J98"/>
  <c i="15" r="BK105"/>
  <c i="21" r="BK94"/>
  <c i="4" r="BK113"/>
  <c i="5" r="J141"/>
  <c i="6" r="J136"/>
  <c i="7" r="J98"/>
  <c i="8" r="BK244"/>
  <c i="9" r="J191"/>
  <c r="J196"/>
  <c r="BK299"/>
  <c i="10" r="BK188"/>
  <c i="11" r="BK142"/>
  <c i="12" r="BK125"/>
  <c i="13" r="BK108"/>
  <c i="15" r="J101"/>
  <c i="20" r="F35"/>
  <c i="1" r="BB74"/>
  <c i="6" r="BK171"/>
  <c i="8" r="BK196"/>
  <c r="BK212"/>
  <c i="9" r="J319"/>
  <c r="J326"/>
  <c r="J337"/>
  <c i="10" r="J204"/>
  <c i="11" r="J198"/>
  <c i="12" r="BK148"/>
  <c i="13" r="J95"/>
  <c i="15" r="J165"/>
  <c i="21" r="J88"/>
  <c i="3" r="BK86"/>
  <c i="5" r="BK174"/>
  <c i="6" r="J102"/>
  <c i="8" r="J188"/>
  <c r="BK254"/>
  <c i="10" r="BK149"/>
  <c i="11" r="BK137"/>
  <c i="12" r="J128"/>
  <c i="13" r="J90"/>
  <c i="16" r="BK84"/>
  <c i="2" r="J115"/>
  <c i="3" r="BK144"/>
  <c i="5" r="J265"/>
  <c i="6" r="BK98"/>
  <c i="8" r="BK287"/>
  <c i="9" r="J123"/>
  <c r="BK189"/>
  <c r="BK306"/>
  <c i="10" r="BK240"/>
  <c r="J181"/>
  <c i="11" r="J200"/>
  <c i="12" r="BK161"/>
  <c i="14" r="J118"/>
  <c r="BK114"/>
  <c i="17" r="J84"/>
  <c i="3" r="BK97"/>
  <c r="J113"/>
  <c i="5" r="BK170"/>
  <c i="7" r="J90"/>
  <c i="8" r="BK104"/>
  <c i="9" r="J311"/>
  <c r="BK232"/>
  <c i="10" r="J195"/>
  <c r="J128"/>
  <c i="11" r="J178"/>
  <c i="12" r="BK118"/>
  <c i="15" r="BK198"/>
  <c i="2" r="J128"/>
  <c i="4" r="BK121"/>
  <c i="5" r="J111"/>
  <c i="6" r="BK87"/>
  <c i="8" r="BK96"/>
  <c r="BK117"/>
  <c i="9" r="BK311"/>
  <c r="BK208"/>
  <c i="10" r="J169"/>
  <c r="BK115"/>
  <c i="11" r="BK108"/>
  <c r="J114"/>
  <c i="13" r="J132"/>
  <c i="15" r="BK88"/>
  <c i="2" r="BK105"/>
  <c i="4" r="J85"/>
  <c i="5" r="J186"/>
  <c i="7" r="BK106"/>
  <c i="8" r="BK302"/>
  <c r="BK337"/>
  <c i="9" r="BK302"/>
  <c i="10" r="J212"/>
  <c i="11" r="J195"/>
  <c r="J188"/>
  <c i="12" r="J131"/>
  <c i="15" r="BK194"/>
  <c i="3" r="BK148"/>
  <c r="BK117"/>
  <c i="5" r="BK217"/>
  <c i="6" r="J155"/>
  <c i="8" r="BK258"/>
  <c r="J155"/>
  <c i="9" r="BK268"/>
  <c r="BK93"/>
  <c i="10" r="J115"/>
  <c r="BK124"/>
  <c i="11" r="BK164"/>
  <c i="12" r="BK145"/>
  <c i="13" r="J98"/>
  <c i="19" r="J34"/>
  <c i="1" r="AW73"/>
  <c i="5" r="J194"/>
  <c i="6" r="BK136"/>
  <c i="8" r="J287"/>
  <c i="9" r="BK281"/>
  <c r="BK123"/>
  <c r="J165"/>
  <c i="10" r="BK201"/>
  <c i="11" r="BK162"/>
  <c r="BK92"/>
  <c i="13" r="J108"/>
  <c i="15" r="J118"/>
  <c i="2" r="J109"/>
  <c i="5" r="BK137"/>
  <c i="6" r="J113"/>
  <c i="8" r="J92"/>
  <c r="BK121"/>
  <c i="9" r="BK297"/>
  <c r="J159"/>
  <c r="J198"/>
  <c i="10" r="J245"/>
  <c i="11" r="J176"/>
  <c i="12" r="BK139"/>
  <c i="14" r="BK107"/>
  <c i="18" r="J84"/>
  <c i="2" r="J97"/>
  <c i="5" r="J228"/>
  <c i="6" r="J124"/>
  <c i="8" r="J202"/>
  <c i="9" r="BK159"/>
  <c i="10" r="J207"/>
  <c r="BK195"/>
  <c i="11" r="J218"/>
  <c i="12" r="BK116"/>
  <c i="15" r="J91"/>
  <c i="19" r="F37"/>
  <c i="1" r="BD73"/>
  <c i="5" r="J145"/>
  <c i="7" r="BK82"/>
  <c i="8" r="J88"/>
  <c i="9" r="BK337"/>
  <c r="BK291"/>
  <c i="10" r="BK199"/>
  <c i="11" r="J192"/>
  <c r="BK97"/>
  <c i="12" r="BK109"/>
  <c i="14" r="BK111"/>
  <c i="15" r="J88"/>
  <c i="16" r="J84"/>
  <c i="2" r="BK101"/>
  <c i="3" r="J148"/>
  <c i="5" r="J241"/>
  <c r="BK160"/>
  <c i="8" r="J266"/>
  <c r="BK206"/>
  <c i="9" r="J232"/>
  <c r="J93"/>
  <c i="10" r="BK193"/>
  <c i="11" r="J167"/>
  <c i="12" r="J113"/>
  <c i="15" r="J185"/>
  <c i="2" r="BK109"/>
  <c i="5" r="J247"/>
  <c i="6" r="J146"/>
  <c i="8" r="BK248"/>
  <c r="J108"/>
  <c i="9" r="J297"/>
  <c r="J131"/>
  <c i="10" r="J174"/>
  <c r="BK172"/>
  <c i="11" r="J214"/>
  <c r="J92"/>
  <c i="12" r="J106"/>
  <c i="15" r="J190"/>
  <c r="J105"/>
  <c i="2" r="F36"/>
  <c i="9" r="BK319"/>
  <c r="J142"/>
  <c r="BK295"/>
  <c i="10" r="J176"/>
  <c i="11" r="J142"/>
  <c i="12" r="J111"/>
  <c i="13" r="J129"/>
  <c i="16" r="F35"/>
  <c i="1" r="BB70"/>
  <c i="3" r="J101"/>
  <c i="5" r="BK233"/>
  <c i="8" r="J273"/>
  <c r="BK108"/>
  <c i="9" r="BK181"/>
  <c r="J208"/>
  <c i="10" r="BK191"/>
  <c i="11" r="BK89"/>
  <c i="12" r="J158"/>
  <c i="13" r="BK120"/>
  <c i="15" r="J142"/>
  <c i="2" r="BK97"/>
  <c i="5" r="J87"/>
  <c r="BK99"/>
  <c i="6" r="BK94"/>
  <c i="8" r="BK298"/>
  <c r="J212"/>
  <c i="9" r="BK127"/>
  <c r="BK148"/>
  <c i="10" r="BK222"/>
  <c i="11" r="BK152"/>
  <c i="12" r="BK92"/>
  <c i="13" r="J104"/>
  <c i="15" r="J194"/>
  <c i="2" r="J93"/>
  <c i="5" r="BK194"/>
  <c r="J237"/>
  <c i="8" r="BK323"/>
  <c i="9" r="BK274"/>
  <c r="J258"/>
  <c r="BK98"/>
  <c i="10" r="BK169"/>
  <c i="11" r="J162"/>
  <c i="13" r="J134"/>
  <c i="15" r="J130"/>
  <c i="2" r="F34"/>
  <c i="8" r="BK202"/>
  <c i="10" r="J218"/>
  <c i="11" r="BK188"/>
  <c i="12" r="J151"/>
  <c i="14" r="J96"/>
  <c i="15" r="BK134"/>
  <c i="21" r="BK82"/>
  <c i="3" r="J144"/>
  <c r="J86"/>
  <c i="5" r="BK166"/>
  <c i="6" r="BK108"/>
  <c i="8" r="J117"/>
  <c i="9" r="BK334"/>
  <c r="BK271"/>
  <c r="BK186"/>
  <c i="10" r="J149"/>
  <c i="11" r="BK218"/>
  <c i="12" r="J134"/>
  <c i="13" r="BK123"/>
  <c i="15" r="J169"/>
  <c r="BK185"/>
  <c i="19" r="F35"/>
  <c i="1" r="BB73"/>
  <c i="2" r="BK89"/>
  <c i="4" r="BK85"/>
  <c i="6" r="BK159"/>
  <c i="8" r="J221"/>
  <c r="BK333"/>
  <c i="9" r="BK170"/>
  <c r="BK261"/>
  <c i="10" r="BK207"/>
  <c i="11" r="BK145"/>
  <c i="12" r="BK123"/>
  <c i="15" r="J146"/>
  <c i="18" r="F35"/>
  <c i="1" r="BB72"/>
  <c i="5" r="J208"/>
  <c i="7" r="J86"/>
  <c i="8" r="BK92"/>
  <c i="9" r="J295"/>
  <c r="J261"/>
  <c r="J268"/>
  <c i="10" r="BK178"/>
  <c i="11" r="J207"/>
  <c i="12" r="J153"/>
  <c i="13" r="BK111"/>
  <c i="15" r="BK173"/>
  <c i="21" r="J94"/>
  <c i="4" r="J126"/>
  <c i="5" r="BK141"/>
  <c i="6" r="J142"/>
  <c i="8" r="J132"/>
  <c i="9" r="BK90"/>
  <c r="J331"/>
  <c r="J135"/>
  <c i="10" r="J188"/>
  <c i="11" r="BK214"/>
  <c i="12" r="BK136"/>
  <c i="13" r="BK98"/>
  <c i="15" r="BK130"/>
  <c i="2" r="J105"/>
  <c i="3" r="BK90"/>
  <c i="5" r="BK121"/>
  <c i="6" r="J94"/>
  <c i="8" r="J171"/>
  <c i="9" r="J151"/>
  <c r="J170"/>
  <c i="10" r="J225"/>
  <c r="BK96"/>
  <c i="11" r="J119"/>
  <c i="12" r="J118"/>
  <c i="13" r="J101"/>
  <c i="17" r="J34"/>
  <c i="1" r="AW71"/>
  <c i="5" r="BK265"/>
  <c i="6" r="BK150"/>
  <c i="7" r="BK98"/>
  <c i="8" r="J96"/>
  <c i="9" r="J291"/>
  <c r="BK165"/>
  <c i="10" r="J186"/>
  <c i="11" r="BK190"/>
  <c r="J157"/>
  <c i="12" r="J161"/>
  <c i="13" r="J106"/>
  <c i="15" r="J173"/>
  <c i="21" r="BK88"/>
  <c i="3" r="J90"/>
  <c i="5" r="J217"/>
  <c i="7" r="J82"/>
  <c i="8" r="J196"/>
  <c r="J333"/>
  <c i="9" r="BK191"/>
  <c r="BK286"/>
  <c i="10" r="BK225"/>
  <c i="11" r="J173"/>
  <c i="12" r="BK128"/>
  <c i="13" r="BK104"/>
  <c i="15" r="BK138"/>
  <c i="20" r="F37"/>
  <c i="1" r="BD74"/>
  <c i="5" r="J160"/>
  <c i="6" r="J150"/>
  <c i="8" r="J121"/>
  <c r="J159"/>
  <c i="9" r="BK151"/>
  <c i="10" r="BK101"/>
  <c i="11" r="BK167"/>
  <c r="BK102"/>
  <c i="12" r="J123"/>
  <c i="15" r="BK91"/>
  <c i="19" r="BK84"/>
  <c i="3" r="J140"/>
  <c i="4" r="BK90"/>
  <c i="5" r="J94"/>
  <c i="7" r="J102"/>
  <c i="8" r="J137"/>
  <c i="9" r="J278"/>
  <c r="BK358"/>
  <c i="10" r="J162"/>
  <c r="J178"/>
  <c i="11" r="BK127"/>
  <c i="13" r="J120"/>
  <c i="14" r="J114"/>
  <c i="15" r="BK146"/>
  <c r="BK153"/>
  <c i="6" l="1" r="T154"/>
  <c r="R154"/>
  <c r="P154"/>
  <c i="2" r="BK84"/>
  <c r="J84"/>
  <c r="J60"/>
  <c i="3" r="R85"/>
  <c r="T96"/>
  <c i="4" r="T94"/>
  <c r="T83"/>
  <c i="5" r="P185"/>
  <c r="BK216"/>
  <c r="J216"/>
  <c r="J64"/>
  <c i="6" r="T93"/>
  <c i="8" r="P87"/>
  <c r="P220"/>
  <c r="P297"/>
  <c i="9" r="T89"/>
  <c r="BK254"/>
  <c r="J254"/>
  <c r="J64"/>
  <c r="BK330"/>
  <c r="J330"/>
  <c r="J65"/>
  <c i="10" r="R156"/>
  <c i="11" r="T88"/>
  <c r="T206"/>
  <c i="12" r="T105"/>
  <c i="15" r="T117"/>
  <c i="2" r="P84"/>
  <c r="T114"/>
  <c r="T113"/>
  <c i="3" r="P105"/>
  <c i="4" r="BK94"/>
  <c r="J94"/>
  <c r="J62"/>
  <c i="5" r="BK232"/>
  <c r="J232"/>
  <c r="J65"/>
  <c i="6" r="R119"/>
  <c i="7" r="BK81"/>
  <c r="J81"/>
  <c r="J60"/>
  <c i="8" r="BK136"/>
  <c r="J136"/>
  <c r="J61"/>
  <c r="T187"/>
  <c r="BK297"/>
  <c r="J297"/>
  <c r="J66"/>
  <c i="9" r="T158"/>
  <c r="BK213"/>
  <c r="J213"/>
  <c r="J63"/>
  <c r="T342"/>
  <c i="10" r="R86"/>
  <c r="T214"/>
  <c i="11" r="P151"/>
  <c i="12" r="R105"/>
  <c i="13" r="R89"/>
  <c r="R88"/>
  <c r="R87"/>
  <c i="15" r="R117"/>
  <c i="2" r="BK114"/>
  <c r="J114"/>
  <c r="J62"/>
  <c i="3" r="P85"/>
  <c r="R96"/>
  <c i="5" r="BK98"/>
  <c r="J98"/>
  <c r="J61"/>
  <c r="T185"/>
  <c r="T216"/>
  <c i="6" r="P93"/>
  <c i="7" r="T81"/>
  <c r="T80"/>
  <c i="8" r="R87"/>
  <c r="R220"/>
  <c r="T297"/>
  <c i="9" r="P89"/>
  <c r="T254"/>
  <c r="T330"/>
  <c i="10" r="P156"/>
  <c i="11" r="BK88"/>
  <c r="J88"/>
  <c r="J61"/>
  <c r="P206"/>
  <c i="12" r="P91"/>
  <c i="2" r="R84"/>
  <c i="3" r="T85"/>
  <c r="P96"/>
  <c i="5" r="BK185"/>
  <c r="J185"/>
  <c r="J63"/>
  <c r="P216"/>
  <c i="6" r="BK119"/>
  <c r="J119"/>
  <c r="J63"/>
  <c i="7" r="P81"/>
  <c r="P80"/>
  <c i="1" r="AU60"/>
  <c i="8" r="BK87"/>
  <c r="J87"/>
  <c r="J60"/>
  <c r="BK220"/>
  <c r="J220"/>
  <c r="J63"/>
  <c r="R297"/>
  <c i="9" r="R89"/>
  <c r="R254"/>
  <c r="R330"/>
  <c i="10" r="BK156"/>
  <c r="J156"/>
  <c r="J62"/>
  <c i="11" r="T151"/>
  <c i="12" r="R91"/>
  <c i="14" r="R110"/>
  <c r="R109"/>
  <c r="R93"/>
  <c i="15" r="T84"/>
  <c r="P100"/>
  <c r="BK189"/>
  <c r="J189"/>
  <c r="J63"/>
  <c i="3" r="T105"/>
  <c i="5" r="P98"/>
  <c r="T232"/>
  <c i="6" r="T119"/>
  <c i="7" r="R81"/>
  <c r="R80"/>
  <c i="8" r="T136"/>
  <c r="BK187"/>
  <c r="J187"/>
  <c r="J62"/>
  <c i="9" r="P158"/>
  <c r="P213"/>
  <c r="BK342"/>
  <c r="J342"/>
  <c r="J66"/>
  <c i="10" r="T86"/>
  <c r="R214"/>
  <c i="11" r="P88"/>
  <c r="P87"/>
  <c r="P86"/>
  <c i="1" r="AU64"/>
  <c i="11" r="BK206"/>
  <c r="J206"/>
  <c r="J64"/>
  <c i="12" r="BK91"/>
  <c r="J91"/>
  <c r="J65"/>
  <c i="13" r="P89"/>
  <c r="P88"/>
  <c r="P87"/>
  <c i="1" r="AU67"/>
  <c i="14" r="T110"/>
  <c r="T109"/>
  <c r="T93"/>
  <c i="15" r="P117"/>
  <c i="2" r="T84"/>
  <c r="T83"/>
  <c i="3" r="R105"/>
  <c i="5" r="T98"/>
  <c r="T85"/>
  <c r="R232"/>
  <c i="6" r="R93"/>
  <c r="R85"/>
  <c i="8" r="T87"/>
  <c r="T220"/>
  <c i="9" r="BK158"/>
  <c r="J158"/>
  <c r="J62"/>
  <c r="R213"/>
  <c r="P342"/>
  <c i="10" r="T156"/>
  <c i="11" r="BK151"/>
  <c r="J151"/>
  <c r="J62"/>
  <c i="12" r="BK105"/>
  <c r="J105"/>
  <c r="J66"/>
  <c i="13" r="T89"/>
  <c r="T88"/>
  <c r="T87"/>
  <c i="14" r="BK110"/>
  <c r="J110"/>
  <c r="J70"/>
  <c i="15" r="BK84"/>
  <c r="J84"/>
  <c r="J60"/>
  <c r="R84"/>
  <c r="R100"/>
  <c r="P189"/>
  <c i="21" r="P81"/>
  <c r="P80"/>
  <c i="1" r="AU75"/>
  <c i="2" r="P114"/>
  <c r="P113"/>
  <c i="3" r="BK105"/>
  <c r="J105"/>
  <c r="J62"/>
  <c i="4" r="R94"/>
  <c r="R83"/>
  <c i="5" r="R98"/>
  <c r="P232"/>
  <c i="6" r="BK93"/>
  <c r="J93"/>
  <c r="J61"/>
  <c i="8" r="R136"/>
  <c r="P187"/>
  <c i="9" r="BK89"/>
  <c r="P254"/>
  <c r="P330"/>
  <c i="10" r="P86"/>
  <c r="BK214"/>
  <c r="J214"/>
  <c r="J63"/>
  <c i="11" r="R151"/>
  <c i="12" r="T91"/>
  <c i="13" r="BK89"/>
  <c r="BK88"/>
  <c r="BK87"/>
  <c r="J87"/>
  <c r="J63"/>
  <c i="14" r="P110"/>
  <c r="P109"/>
  <c r="P93"/>
  <c i="1" r="AU68"/>
  <c i="15" r="P84"/>
  <c r="P83"/>
  <c i="1" r="AU69"/>
  <c i="15" r="BK100"/>
  <c r="J100"/>
  <c r="J61"/>
  <c r="T100"/>
  <c r="R189"/>
  <c i="21" r="R81"/>
  <c r="R80"/>
  <c i="2" r="R114"/>
  <c r="R113"/>
  <c i="3" r="BK85"/>
  <c r="J85"/>
  <c r="J60"/>
  <c r="BK96"/>
  <c r="J96"/>
  <c r="J61"/>
  <c i="4" r="P94"/>
  <c r="P83"/>
  <c i="1" r="AU57"/>
  <c i="5" r="R185"/>
  <c r="R216"/>
  <c i="6" r="P119"/>
  <c i="8" r="P136"/>
  <c r="R187"/>
  <c i="9" r="R158"/>
  <c r="R88"/>
  <c r="R87"/>
  <c r="T213"/>
  <c r="R342"/>
  <c i="10" r="BK86"/>
  <c r="BK85"/>
  <c r="J85"/>
  <c r="J60"/>
  <c r="P214"/>
  <c i="11" r="R88"/>
  <c r="R87"/>
  <c r="R86"/>
  <c r="R206"/>
  <c i="12" r="P105"/>
  <c r="P90"/>
  <c r="P89"/>
  <c i="1" r="AU66"/>
  <c i="15" r="BK117"/>
  <c r="BK83"/>
  <c r="J83"/>
  <c r="T189"/>
  <c i="21" r="BK81"/>
  <c r="J81"/>
  <c r="J60"/>
  <c r="T81"/>
  <c r="T80"/>
  <c i="10" r="BK244"/>
  <c r="J244"/>
  <c r="J64"/>
  <c i="18" r="BK83"/>
  <c r="BK82"/>
  <c r="BK81"/>
  <c r="J81"/>
  <c r="J59"/>
  <c i="5" r="BK178"/>
  <c r="J178"/>
  <c r="J62"/>
  <c i="4" r="BK125"/>
  <c r="J125"/>
  <c r="J63"/>
  <c i="14" r="BK117"/>
  <c r="J117"/>
  <c r="J71"/>
  <c i="4" r="BK84"/>
  <c r="BK89"/>
  <c r="J89"/>
  <c r="J61"/>
  <c i="6" r="BK86"/>
  <c r="J86"/>
  <c r="J60"/>
  <c i="9" r="BK357"/>
  <c r="J357"/>
  <c r="J67"/>
  <c i="2" r="BK127"/>
  <c r="J127"/>
  <c r="J63"/>
  <c i="6" r="BK170"/>
  <c r="J170"/>
  <c r="J65"/>
  <c i="8" r="BK272"/>
  <c r="J272"/>
  <c r="J64"/>
  <c r="BK279"/>
  <c r="J279"/>
  <c r="J65"/>
  <c i="12" r="BK163"/>
  <c r="J163"/>
  <c r="J67"/>
  <c i="14" r="BK95"/>
  <c r="BK106"/>
  <c r="BK105"/>
  <c r="J105"/>
  <c r="J67"/>
  <c i="16" r="BK83"/>
  <c r="J83"/>
  <c r="J61"/>
  <c i="19" r="BK83"/>
  <c r="J83"/>
  <c r="J61"/>
  <c i="20" r="BK83"/>
  <c r="J83"/>
  <c r="J61"/>
  <c i="6" r="BK154"/>
  <c r="J154"/>
  <c r="J64"/>
  <c i="11" r="BK226"/>
  <c r="J226"/>
  <c r="J66"/>
  <c i="6" r="BK112"/>
  <c r="J112"/>
  <c r="J62"/>
  <c i="3" r="BK153"/>
  <c r="J153"/>
  <c r="J64"/>
  <c i="5" r="BK86"/>
  <c r="BK85"/>
  <c r="J85"/>
  <c i="14" r="BK101"/>
  <c r="J101"/>
  <c r="J66"/>
  <c i="17" r="BK83"/>
  <c r="BK82"/>
  <c r="BK81"/>
  <c r="J81"/>
  <c r="J59"/>
  <c i="21" r="E70"/>
  <c r="F77"/>
  <c i="20" r="BK82"/>
  <c r="J82"/>
  <c r="J60"/>
  <c i="21" r="J52"/>
  <c r="J77"/>
  <c r="BE94"/>
  <c r="BE98"/>
  <c r="BE82"/>
  <c r="BE88"/>
  <c i="20" r="J52"/>
  <c r="BE84"/>
  <c r="E71"/>
  <c r="J55"/>
  <c r="F55"/>
  <c i="19" r="E71"/>
  <c i="18" r="J82"/>
  <c r="J60"/>
  <c r="J83"/>
  <c r="J61"/>
  <c i="19" r="J52"/>
  <c r="F55"/>
  <c r="BE84"/>
  <c r="J78"/>
  <c i="18" r="BE84"/>
  <c r="J78"/>
  <c i="17" r="J82"/>
  <c r="J60"/>
  <c r="J83"/>
  <c r="J61"/>
  <c i="18" r="J52"/>
  <c r="E71"/>
  <c r="F78"/>
  <c i="17" r="J52"/>
  <c r="F78"/>
  <c r="E71"/>
  <c r="BE84"/>
  <c i="16" r="BK82"/>
  <c r="J82"/>
  <c r="J60"/>
  <c i="17" r="J55"/>
  <c i="15" r="J59"/>
  <c i="16" r="J52"/>
  <c r="E71"/>
  <c r="F78"/>
  <c i="15" r="J117"/>
  <c r="J62"/>
  <c i="16" r="BE84"/>
  <c r="J78"/>
  <c i="1" r="BC70"/>
  <c i="14" r="J95"/>
  <c r="J65"/>
  <c r="BK109"/>
  <c r="J109"/>
  <c r="J69"/>
  <c i="15" r="J80"/>
  <c r="BE146"/>
  <c r="BE181"/>
  <c r="BE185"/>
  <c r="BE198"/>
  <c r="J52"/>
  <c r="BE118"/>
  <c i="14" r="J106"/>
  <c r="J68"/>
  <c i="15" r="BE169"/>
  <c r="BE177"/>
  <c r="BE190"/>
  <c r="BE194"/>
  <c r="E48"/>
  <c r="F55"/>
  <c r="BE85"/>
  <c r="BE94"/>
  <c r="BE97"/>
  <c r="BE109"/>
  <c r="BE130"/>
  <c r="BE134"/>
  <c r="BE149"/>
  <c r="BE153"/>
  <c r="BE88"/>
  <c r="BE91"/>
  <c r="BE142"/>
  <c r="BE101"/>
  <c r="BE105"/>
  <c r="BE113"/>
  <c r="BE122"/>
  <c r="BE126"/>
  <c r="BE157"/>
  <c r="BE161"/>
  <c r="BE165"/>
  <c r="BE173"/>
  <c r="BE138"/>
  <c i="14" r="E81"/>
  <c r="BE96"/>
  <c r="BE107"/>
  <c r="J87"/>
  <c r="BE118"/>
  <c r="J59"/>
  <c r="F59"/>
  <c r="BE102"/>
  <c r="BE114"/>
  <c i="13" r="J88"/>
  <c r="J64"/>
  <c r="J89"/>
  <c r="J65"/>
  <c i="14" r="BE111"/>
  <c i="13" r="E50"/>
  <c r="F59"/>
  <c r="J81"/>
  <c r="BE95"/>
  <c r="BE111"/>
  <c r="BE108"/>
  <c r="BE123"/>
  <c r="J59"/>
  <c r="BE90"/>
  <c r="BE98"/>
  <c r="BE101"/>
  <c r="BE117"/>
  <c r="BE106"/>
  <c r="BE132"/>
  <c i="12" r="BK90"/>
  <c r="J90"/>
  <c r="J64"/>
  <c i="13" r="BE114"/>
  <c r="BE104"/>
  <c r="BE129"/>
  <c r="BE93"/>
  <c r="BE120"/>
  <c r="BE126"/>
  <c r="BE134"/>
  <c r="BE136"/>
  <c i="12" r="J83"/>
  <c r="BE164"/>
  <c r="BE106"/>
  <c r="BE123"/>
  <c r="BE128"/>
  <c r="BE153"/>
  <c r="BE101"/>
  <c r="BE151"/>
  <c i="11" r="BK87"/>
  <c r="BK86"/>
  <c r="J86"/>
  <c i="12" r="F59"/>
  <c r="BE121"/>
  <c r="BE125"/>
  <c r="BE156"/>
  <c r="BE158"/>
  <c r="BE109"/>
  <c r="BE111"/>
  <c r="BE148"/>
  <c r="E50"/>
  <c r="BE95"/>
  <c r="BE98"/>
  <c r="BE142"/>
  <c r="BE145"/>
  <c r="J59"/>
  <c r="BE92"/>
  <c r="BE113"/>
  <c r="BE116"/>
  <c r="BE161"/>
  <c r="BE118"/>
  <c r="BE131"/>
  <c r="BE134"/>
  <c r="BE136"/>
  <c r="BE139"/>
  <c i="10" r="BK84"/>
  <c r="J84"/>
  <c r="J59"/>
  <c i="11" r="E76"/>
  <c r="BE102"/>
  <c r="BE167"/>
  <c r="BE169"/>
  <c r="BE171"/>
  <c r="BE176"/>
  <c r="BE178"/>
  <c r="BE190"/>
  <c r="BE119"/>
  <c r="BE137"/>
  <c r="BE142"/>
  <c r="BE152"/>
  <c r="BE162"/>
  <c r="BE164"/>
  <c r="BE192"/>
  <c r="J52"/>
  <c r="J83"/>
  <c r="BE92"/>
  <c r="BE157"/>
  <c r="BE195"/>
  <c r="BE198"/>
  <c r="BE200"/>
  <c r="BE227"/>
  <c i="10" r="J86"/>
  <c r="J61"/>
  <c i="11" r="BE97"/>
  <c r="BE207"/>
  <c r="BE89"/>
  <c r="BE108"/>
  <c r="BE145"/>
  <c r="BE210"/>
  <c r="F55"/>
  <c r="BE114"/>
  <c r="BE127"/>
  <c r="BE183"/>
  <c r="BE188"/>
  <c r="BE203"/>
  <c r="BE214"/>
  <c r="BE218"/>
  <c r="BE221"/>
  <c r="BE123"/>
  <c r="BE131"/>
  <c r="BE173"/>
  <c r="BE181"/>
  <c r="BE186"/>
  <c i="10" r="F55"/>
  <c r="BE108"/>
  <c r="BE115"/>
  <c r="BE188"/>
  <c r="BE197"/>
  <c r="BE199"/>
  <c r="BE201"/>
  <c r="BE215"/>
  <c r="BE236"/>
  <c r="BE242"/>
  <c r="BE245"/>
  <c r="BE120"/>
  <c r="BE183"/>
  <c r="BE193"/>
  <c r="BE225"/>
  <c r="BE162"/>
  <c r="BE204"/>
  <c r="BE207"/>
  <c r="BE229"/>
  <c r="BE233"/>
  <c r="BE240"/>
  <c r="J78"/>
  <c r="BE87"/>
  <c r="BE191"/>
  <c r="BE212"/>
  <c i="9" r="J89"/>
  <c r="J61"/>
  <c i="10" r="BE128"/>
  <c r="BE174"/>
  <c r="BE176"/>
  <c r="E48"/>
  <c r="BE132"/>
  <c r="BE146"/>
  <c r="BE167"/>
  <c r="BE169"/>
  <c r="BE172"/>
  <c r="BE195"/>
  <c r="J55"/>
  <c r="BE90"/>
  <c r="BE96"/>
  <c r="BE101"/>
  <c r="BE124"/>
  <c r="BE139"/>
  <c r="BE157"/>
  <c r="BE181"/>
  <c r="BE222"/>
  <c r="BE149"/>
  <c r="BE178"/>
  <c r="BE186"/>
  <c r="BE209"/>
  <c r="BE218"/>
  <c i="9" r="F55"/>
  <c r="BE184"/>
  <c r="BE200"/>
  <c r="BE249"/>
  <c r="BE255"/>
  <c r="BE281"/>
  <c r="BE283"/>
  <c r="BE286"/>
  <c r="BE315"/>
  <c i="8" r="BK86"/>
  <c r="J86"/>
  <c i="9" r="E48"/>
  <c r="J55"/>
  <c r="BE90"/>
  <c r="BE98"/>
  <c r="BE127"/>
  <c r="BE135"/>
  <c r="BE159"/>
  <c r="BE172"/>
  <c r="BE181"/>
  <c r="BE191"/>
  <c r="BE194"/>
  <c r="BE196"/>
  <c r="BE265"/>
  <c r="BE271"/>
  <c r="BE274"/>
  <c r="BE278"/>
  <c r="BE311"/>
  <c r="BE334"/>
  <c r="BE349"/>
  <c r="BE151"/>
  <c r="BE175"/>
  <c r="BE177"/>
  <c r="BE189"/>
  <c r="BE220"/>
  <c r="BE226"/>
  <c r="BE261"/>
  <c r="J81"/>
  <c r="BE104"/>
  <c r="BE118"/>
  <c r="BE123"/>
  <c r="BE170"/>
  <c r="BE179"/>
  <c r="BE198"/>
  <c r="BE210"/>
  <c r="BE288"/>
  <c r="BE291"/>
  <c r="BE293"/>
  <c r="BE295"/>
  <c r="BE297"/>
  <c r="BE319"/>
  <c r="BE337"/>
  <c r="BE353"/>
  <c r="BE93"/>
  <c r="BE111"/>
  <c r="BE131"/>
  <c r="BE165"/>
  <c r="BE186"/>
  <c r="BE206"/>
  <c r="BE208"/>
  <c r="BE232"/>
  <c r="BE238"/>
  <c r="BE244"/>
  <c r="BE326"/>
  <c r="BE214"/>
  <c r="BE258"/>
  <c r="BE299"/>
  <c r="BE302"/>
  <c r="BE304"/>
  <c r="BE306"/>
  <c r="BE142"/>
  <c r="BE148"/>
  <c r="BE203"/>
  <c r="BE268"/>
  <c r="BE276"/>
  <c r="BE309"/>
  <c r="BE322"/>
  <c r="BE331"/>
  <c r="BE343"/>
  <c r="BE358"/>
  <c i="7" r="BK80"/>
  <c r="J80"/>
  <c r="J59"/>
  <c i="8" r="J80"/>
  <c r="F83"/>
  <c r="BE96"/>
  <c r="BE104"/>
  <c r="BE171"/>
  <c r="BE175"/>
  <c r="BE188"/>
  <c r="BE196"/>
  <c r="BE202"/>
  <c r="BE258"/>
  <c r="BE273"/>
  <c r="BE329"/>
  <c r="BE333"/>
  <c r="BE337"/>
  <c r="J55"/>
  <c r="BE88"/>
  <c r="BE181"/>
  <c r="BE298"/>
  <c r="BE302"/>
  <c r="BE137"/>
  <c r="BE143"/>
  <c r="BE280"/>
  <c r="BE92"/>
  <c r="BE108"/>
  <c r="BE111"/>
  <c r="BE149"/>
  <c r="BE165"/>
  <c r="BE212"/>
  <c r="BE155"/>
  <c r="BE159"/>
  <c r="BE221"/>
  <c r="BE228"/>
  <c r="BE234"/>
  <c r="BE244"/>
  <c r="BE248"/>
  <c r="BE287"/>
  <c r="BE323"/>
  <c r="BE266"/>
  <c r="E48"/>
  <c r="BE117"/>
  <c r="BE121"/>
  <c r="BE129"/>
  <c r="BE132"/>
  <c r="BE216"/>
  <c r="BE254"/>
  <c r="BE206"/>
  <c r="BE309"/>
  <c r="BE315"/>
  <c i="7" r="E70"/>
  <c r="F55"/>
  <c r="BE82"/>
  <c r="BE86"/>
  <c r="J74"/>
  <c r="BE90"/>
  <c r="J55"/>
  <c r="BE94"/>
  <c r="BE102"/>
  <c r="BE106"/>
  <c r="BE98"/>
  <c i="6" r="J52"/>
  <c i="5" r="J86"/>
  <c r="J60"/>
  <c i="6" r="E48"/>
  <c r="J55"/>
  <c r="BE108"/>
  <c r="BE120"/>
  <c r="BE142"/>
  <c r="BE146"/>
  <c r="BE163"/>
  <c i="5" r="J59"/>
  <c i="6" r="BE94"/>
  <c r="BE132"/>
  <c r="F55"/>
  <c r="BE87"/>
  <c r="BE124"/>
  <c r="BE150"/>
  <c r="BE155"/>
  <c r="BE159"/>
  <c r="BE102"/>
  <c r="BE113"/>
  <c r="BE128"/>
  <c r="BE136"/>
  <c r="BE98"/>
  <c r="BE171"/>
  <c i="5" r="F55"/>
  <c r="BE174"/>
  <c r="BE265"/>
  <c r="J52"/>
  <c r="E75"/>
  <c r="J82"/>
  <c r="BE237"/>
  <c i="4" r="J84"/>
  <c r="J60"/>
  <c i="5" r="BE94"/>
  <c r="BE99"/>
  <c r="BE179"/>
  <c r="BE241"/>
  <c r="BE156"/>
  <c r="BE194"/>
  <c r="BE198"/>
  <c r="BE204"/>
  <c r="BE111"/>
  <c r="BE141"/>
  <c r="BE217"/>
  <c r="BE247"/>
  <c r="BE256"/>
  <c r="BE87"/>
  <c r="BE166"/>
  <c r="BE170"/>
  <c r="BE186"/>
  <c r="BE190"/>
  <c r="BE228"/>
  <c r="BE233"/>
  <c r="BE105"/>
  <c r="BE121"/>
  <c r="BE137"/>
  <c r="BE145"/>
  <c r="BE149"/>
  <c r="BE160"/>
  <c r="BE208"/>
  <c r="BE212"/>
  <c r="BE224"/>
  <c i="4" r="BE105"/>
  <c i="3" r="BK152"/>
  <c r="J152"/>
  <c r="J63"/>
  <c i="4" r="E73"/>
  <c r="J80"/>
  <c r="BE121"/>
  <c i="3" r="BK84"/>
  <c r="J84"/>
  <c r="J59"/>
  <c i="4" r="F80"/>
  <c r="BE126"/>
  <c r="J77"/>
  <c r="BE90"/>
  <c r="BE117"/>
  <c r="BE95"/>
  <c r="BE99"/>
  <c r="BE113"/>
  <c r="BE85"/>
  <c r="BE109"/>
  <c i="2" r="BK113"/>
  <c r="J113"/>
  <c r="J61"/>
  <c i="3" r="E48"/>
  <c r="J78"/>
  <c r="F81"/>
  <c r="BE101"/>
  <c r="BE154"/>
  <c r="BE86"/>
  <c r="BE90"/>
  <c r="BE97"/>
  <c r="BE106"/>
  <c r="BE113"/>
  <c r="BE117"/>
  <c r="BE134"/>
  <c r="BE140"/>
  <c r="J55"/>
  <c r="BE148"/>
  <c r="BE130"/>
  <c r="BE144"/>
  <c i="1" r="BB55"/>
  <c r="BA55"/>
  <c r="BC55"/>
  <c r="AW55"/>
  <c i="2" r="E48"/>
  <c r="J52"/>
  <c r="F55"/>
  <c r="J55"/>
  <c r="BE85"/>
  <c r="BE89"/>
  <c r="BE93"/>
  <c r="BE97"/>
  <c r="BE101"/>
  <c r="BE105"/>
  <c r="BE109"/>
  <c r="BE115"/>
  <c r="BE118"/>
  <c r="BE121"/>
  <c r="BE124"/>
  <c r="BE128"/>
  <c i="1" r="BD55"/>
  <c i="7" r="F34"/>
  <c i="1" r="BA60"/>
  <c i="13" r="F38"/>
  <c i="1" r="BC67"/>
  <c i="11" r="F37"/>
  <c i="1" r="BD64"/>
  <c i="3" r="F34"/>
  <c i="1" r="BA56"/>
  <c i="14" r="F37"/>
  <c i="1" r="BB68"/>
  <c i="17" r="J30"/>
  <c i="20" r="F34"/>
  <c i="1" r="BA74"/>
  <c i="5" r="J34"/>
  <c i="1" r="AW58"/>
  <c i="18" r="J30"/>
  <c i="21" r="F35"/>
  <c i="1" r="BB75"/>
  <c i="8" r="F37"/>
  <c i="1" r="BD61"/>
  <c i="3" r="J34"/>
  <c i="1" r="AW56"/>
  <c i="13" r="F37"/>
  <c i="1" r="BB67"/>
  <c i="7" r="F37"/>
  <c i="1" r="BD60"/>
  <c i="13" r="J32"/>
  <c i="5" r="F37"/>
  <c i="1" r="BD58"/>
  <c i="9" r="F36"/>
  <c i="1" r="BC62"/>
  <c i="14" r="F38"/>
  <c i="1" r="BC68"/>
  <c i="15" r="J30"/>
  <c i="6" r="J34"/>
  <c i="1" r="AW59"/>
  <c i="13" r="J36"/>
  <c i="1" r="AW67"/>
  <c i="18" r="F34"/>
  <c i="1" r="BA72"/>
  <c i="5" r="J30"/>
  <c r="F34"/>
  <c i="1" r="BA58"/>
  <c i="10" r="J34"/>
  <c i="1" r="AW63"/>
  <c i="15" r="F37"/>
  <c i="1" r="BD69"/>
  <c i="9" r="J34"/>
  <c i="1" r="AW62"/>
  <c i="15" r="F35"/>
  <c i="1" r="BB69"/>
  <c i="8" r="F35"/>
  <c i="1" r="BB61"/>
  <c i="4" r="F37"/>
  <c i="1" r="BD57"/>
  <c i="3" r="F35"/>
  <c i="1" r="BB56"/>
  <c i="14" r="F36"/>
  <c i="1" r="BA68"/>
  <c i="4" r="F34"/>
  <c i="1" r="BA57"/>
  <c i="6" r="F36"/>
  <c i="1" r="BC59"/>
  <c i="9" r="F34"/>
  <c i="1" r="BA62"/>
  <c i="11" r="F35"/>
  <c i="1" r="BB64"/>
  <c i="11" r="J34"/>
  <c i="1" r="AW64"/>
  <c i="4" r="F36"/>
  <c i="1" r="BC57"/>
  <c i="15" r="F36"/>
  <c i="1" r="BC69"/>
  <c i="4" r="J34"/>
  <c i="1" r="AW57"/>
  <c i="6" r="F37"/>
  <c i="1" r="BD59"/>
  <c i="5" r="F36"/>
  <c i="1" r="BC58"/>
  <c i="21" r="F37"/>
  <c i="1" r="BD75"/>
  <c i="9" r="F37"/>
  <c i="1" r="BD62"/>
  <c i="21" r="F36"/>
  <c i="1" r="BC75"/>
  <c i="6" r="F34"/>
  <c i="1" r="BA59"/>
  <c i="12" r="F38"/>
  <c i="1" r="BC66"/>
  <c i="10" r="F34"/>
  <c i="1" r="BA63"/>
  <c i="12" r="F39"/>
  <c i="1" r="BD66"/>
  <c i="8" r="F34"/>
  <c i="1" r="BA61"/>
  <c i="13" r="F39"/>
  <c i="1" r="BD67"/>
  <c i="8" r="J30"/>
  <c i="10" r="F37"/>
  <c i="1" r="BD63"/>
  <c i="9" r="F35"/>
  <c i="1" r="BB62"/>
  <c r="AS54"/>
  <c i="11" r="F34"/>
  <c i="1" r="BA64"/>
  <c i="15" r="J34"/>
  <c i="1" r="AW69"/>
  <c i="6" r="F35"/>
  <c i="1" r="BB59"/>
  <c i="10" r="F36"/>
  <c i="1" r="BC63"/>
  <c i="7" r="F36"/>
  <c i="1" r="BC60"/>
  <c i="12" r="F37"/>
  <c i="1" r="BB66"/>
  <c i="11" r="F36"/>
  <c i="1" r="BC64"/>
  <c i="12" r="F36"/>
  <c i="1" r="BA66"/>
  <c i="16" r="J34"/>
  <c i="1" r="AW70"/>
  <c i="20" r="F33"/>
  <c i="1" r="AZ74"/>
  <c i="3" r="F36"/>
  <c i="1" r="BC56"/>
  <c i="10" r="F35"/>
  <c i="1" r="BB63"/>
  <c i="7" r="J34"/>
  <c i="1" r="AW60"/>
  <c i="11" r="J30"/>
  <c i="14" r="F39"/>
  <c i="1" r="BD68"/>
  <c i="21" r="J34"/>
  <c i="1" r="AW75"/>
  <c i="12" r="J36"/>
  <c i="1" r="AW66"/>
  <c i="8" r="F36"/>
  <c i="1" r="BC61"/>
  <c i="15" r="F34"/>
  <c i="1" r="BA69"/>
  <c i="16" r="J33"/>
  <c i="1" r="AV70"/>
  <c i="17" r="F34"/>
  <c i="1" r="BA71"/>
  <c i="19" r="F34"/>
  <c i="1" r="BA73"/>
  <c i="3" r="F37"/>
  <c i="1" r="BD56"/>
  <c i="13" r="F36"/>
  <c i="1" r="BA67"/>
  <c i="14" r="J36"/>
  <c i="1" r="AW68"/>
  <c i="18" r="F33"/>
  <c i="1" r="AZ72"/>
  <c i="21" r="F34"/>
  <c i="1" r="BA75"/>
  <c i="5" r="F35"/>
  <c i="1" r="BB58"/>
  <c i="4" r="F35"/>
  <c i="1" r="BB57"/>
  <c i="7" r="F35"/>
  <c i="1" r="BB60"/>
  <c i="17" r="J33"/>
  <c i="1" r="AV71"/>
  <c r="AT71"/>
  <c i="19" r="J33"/>
  <c i="1" r="AV73"/>
  <c r="AT73"/>
  <c i="8" r="J34"/>
  <c i="1" r="AW61"/>
  <c i="4" l="1" r="BK83"/>
  <c r="J83"/>
  <c r="J59"/>
  <c i="6" r="T85"/>
  <c i="5" r="P85"/>
  <c i="1" r="AU58"/>
  <c i="11" r="T87"/>
  <c r="T86"/>
  <c i="6" r="P85"/>
  <c i="1" r="AU59"/>
  <c i="8" r="T86"/>
  <c i="12" r="T90"/>
  <c r="T89"/>
  <c i="8" r="P86"/>
  <c i="1" r="AU61"/>
  <c i="5" r="R85"/>
  <c i="9" r="P88"/>
  <c r="P87"/>
  <c i="1" r="AU62"/>
  <c i="10" r="R85"/>
  <c r="R84"/>
  <c i="2" r="P83"/>
  <c i="1" r="AU55"/>
  <c i="9" r="BK88"/>
  <c r="J88"/>
  <c r="J60"/>
  <c i="3" r="T84"/>
  <c i="15" r="T83"/>
  <c i="14" r="BK94"/>
  <c r="J94"/>
  <c r="J64"/>
  <c i="10" r="P85"/>
  <c r="P84"/>
  <c i="1" r="AU63"/>
  <c i="10" r="T85"/>
  <c r="T84"/>
  <c i="15" r="R83"/>
  <c i="2" r="R83"/>
  <c i="8" r="R86"/>
  <c i="12" r="R90"/>
  <c r="R89"/>
  <c i="3" r="P84"/>
  <c i="1" r="AU56"/>
  <c i="9" r="T88"/>
  <c r="T87"/>
  <c i="3" r="R84"/>
  <c i="1" r="AG69"/>
  <c r="AG58"/>
  <c i="6" r="BK85"/>
  <c r="J85"/>
  <c r="J59"/>
  <c i="19" r="BK82"/>
  <c r="J82"/>
  <c r="J60"/>
  <c i="21" r="BK80"/>
  <c r="J80"/>
  <c r="J59"/>
  <c i="20" r="BK81"/>
  <c r="J81"/>
  <c i="1" r="AG72"/>
  <c r="AG71"/>
  <c r="AN71"/>
  <c i="16" r="BK81"/>
  <c r="J81"/>
  <c r="J59"/>
  <c i="17" r="J39"/>
  <c i="1" r="AG67"/>
  <c i="12" r="BK89"/>
  <c r="J89"/>
  <c r="J63"/>
  <c i="1" r="AG64"/>
  <c i="11" r="J59"/>
  <c r="J87"/>
  <c r="J60"/>
  <c i="1" r="AG61"/>
  <c i="8" r="J59"/>
  <c i="2" r="BK83"/>
  <c r="J83"/>
  <c r="J59"/>
  <c i="7" r="J33"/>
  <c i="1" r="AV60"/>
  <c r="AT60"/>
  <c i="3" r="J30"/>
  <c i="1" r="AG56"/>
  <c i="11" r="F33"/>
  <c i="1" r="AZ64"/>
  <c i="4" r="F33"/>
  <c i="1" r="AZ57"/>
  <c i="10" r="J30"/>
  <c i="1" r="AG63"/>
  <c r="BB65"/>
  <c r="AX65"/>
  <c i="21" r="J33"/>
  <c i="1" r="AV75"/>
  <c r="AT75"/>
  <c i="14" r="J35"/>
  <c i="1" r="AV68"/>
  <c r="AT68"/>
  <c i="20" r="J33"/>
  <c i="1" r="AV74"/>
  <c r="AT74"/>
  <c i="15" r="F33"/>
  <c i="1" r="AZ69"/>
  <c i="8" r="F33"/>
  <c i="1" r="AZ61"/>
  <c i="7" r="J30"/>
  <c i="1" r="AG60"/>
  <c i="7" r="F33"/>
  <c i="1" r="AZ60"/>
  <c i="5" r="J33"/>
  <c i="1" r="AV58"/>
  <c r="AT58"/>
  <c r="AN58"/>
  <c i="18" r="J33"/>
  <c i="1" r="AV72"/>
  <c r="AT72"/>
  <c r="AN72"/>
  <c i="16" r="F33"/>
  <c i="1" r="AZ70"/>
  <c i="2" r="J33"/>
  <c i="1" r="AV55"/>
  <c r="AT55"/>
  <c i="20" r="J30"/>
  <c i="1" r="AG74"/>
  <c i="3" r="F33"/>
  <c i="1" r="AZ56"/>
  <c i="4" r="J33"/>
  <c i="1" r="AV57"/>
  <c r="AT57"/>
  <c i="13" r="F35"/>
  <c i="1" r="AZ67"/>
  <c i="19" r="F33"/>
  <c i="1" r="AZ73"/>
  <c i="21" r="F33"/>
  <c i="1" r="AZ75"/>
  <c i="13" r="J35"/>
  <c i="1" r="AV67"/>
  <c r="AT67"/>
  <c r="AN67"/>
  <c i="14" r="F35"/>
  <c i="1" r="AZ68"/>
  <c r="BD65"/>
  <c i="8" r="J33"/>
  <c i="1" r="AV61"/>
  <c r="AT61"/>
  <c r="AN61"/>
  <c r="BC65"/>
  <c r="AY65"/>
  <c r="BA65"/>
  <c r="AW65"/>
  <c i="15" r="J33"/>
  <c i="1" r="AV69"/>
  <c r="AT69"/>
  <c r="AN69"/>
  <c i="3" r="J33"/>
  <c i="1" r="AV56"/>
  <c r="AT56"/>
  <c i="6" r="F33"/>
  <c i="1" r="AZ59"/>
  <c r="AT70"/>
  <c i="9" r="J33"/>
  <c i="1" r="AV62"/>
  <c r="AT62"/>
  <c i="11" r="J33"/>
  <c i="1" r="AV64"/>
  <c r="AT64"/>
  <c r="AN64"/>
  <c i="6" r="J33"/>
  <c i="1" r="AV59"/>
  <c r="AT59"/>
  <c i="12" r="J35"/>
  <c i="1" r="AV66"/>
  <c r="AT66"/>
  <c i="2" r="F33"/>
  <c i="1" r="AZ55"/>
  <c i="17" r="F33"/>
  <c i="1" r="AZ71"/>
  <c r="AU65"/>
  <c i="12" r="F35"/>
  <c i="1" r="AZ66"/>
  <c i="10" r="F33"/>
  <c i="1" r="AZ63"/>
  <c i="9" r="F33"/>
  <c i="1" r="AZ62"/>
  <c i="5" r="F33"/>
  <c i="1" r="AZ58"/>
  <c i="10" r="J33"/>
  <c i="1" r="AV63"/>
  <c r="AT63"/>
  <c i="9" l="1" r="BK87"/>
  <c r="J87"/>
  <c i="14" r="BK93"/>
  <c r="J93"/>
  <c r="J63"/>
  <c i="19" r="BK81"/>
  <c r="J81"/>
  <c i="1" r="AN74"/>
  <c i="20" r="J59"/>
  <c r="J39"/>
  <c i="18" r="J39"/>
  <c i="15" r="J39"/>
  <c i="13" r="J41"/>
  <c i="1" r="AN63"/>
  <c i="11" r="J39"/>
  <c i="10" r="J39"/>
  <c i="1" r="AN60"/>
  <c i="8" r="J39"/>
  <c i="7" r="J39"/>
  <c i="5" r="J39"/>
  <c i="1" r="AN56"/>
  <c i="3" r="J39"/>
  <c i="4" r="J30"/>
  <c i="1" r="AG57"/>
  <c r="BD54"/>
  <c r="W33"/>
  <c r="AU54"/>
  <c i="21" r="J30"/>
  <c i="1" r="AG75"/>
  <c i="12" r="J32"/>
  <c i="1" r="AG66"/>
  <c i="2" r="J30"/>
  <c i="1" r="AG55"/>
  <c r="AZ65"/>
  <c r="AV65"/>
  <c r="AT65"/>
  <c i="16" r="J30"/>
  <c i="1" r="AG70"/>
  <c r="AN70"/>
  <c i="6" r="J30"/>
  <c i="1" r="AG59"/>
  <c r="BC54"/>
  <c r="W32"/>
  <c i="19" r="J30"/>
  <c i="1" r="AG73"/>
  <c r="BB54"/>
  <c r="W31"/>
  <c i="9" r="J30"/>
  <c i="1" r="AG62"/>
  <c r="BA54"/>
  <c r="W30"/>
  <c i="4" l="1" r="J39"/>
  <c i="21" r="J39"/>
  <c i="6" r="J39"/>
  <c i="9" r="J39"/>
  <c i="19" r="J39"/>
  <c i="9" r="J59"/>
  <c i="19" r="J59"/>
  <c i="16" r="J39"/>
  <c i="12" r="J41"/>
  <c i="1" r="AN66"/>
  <c i="2" r="J39"/>
  <c i="1" r="AN55"/>
  <c r="AN73"/>
  <c r="AN62"/>
  <c r="AN75"/>
  <c r="AN59"/>
  <c r="AN57"/>
  <c r="AZ54"/>
  <c r="W29"/>
  <c i="14" r="J32"/>
  <c i="1" r="AG68"/>
  <c r="AN68"/>
  <c r="AW54"/>
  <c r="AK30"/>
  <c r="AY54"/>
  <c r="AX54"/>
  <c i="14" l="1" r="J41"/>
  <c i="1" r="AG65"/>
  <c r="AG54"/>
  <c r="AK26"/>
  <c r="AV54"/>
  <c r="AK29"/>
  <c r="AK35"/>
  <c l="1" r="AN6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<sst xmlns="http://schemas.openxmlformats.org/spreadsheetml/2006/main">
  <si>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</si>
  <si>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</si>
  <si>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</si>
  <si>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</si>
  <si>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</si>
  <si>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{f85298d2-31b0-4009-8932-00cfb523b3a8}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</si>
  <si>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</si>
  <si>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</si>
  <si>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</si>
  <si>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</si>
  <si>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</si>
  <si>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</si>
  <si>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</si>
  <si>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</si>
  <si>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2515M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</si>
  <si>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</si>
  <si>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</si>
  <si>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Přemostění trati Schirnding-Cheb, červený most</t>
  </si>
  <si>
    <t>KSO:</t>
  </si>
  <si>
    <t/>
  </si>
  <si>
    <t>CC-CZ:</t>
  </si>
  <si>
    <t>Místo:</t>
  </si>
  <si>
    <t>Cheb</t>
  </si>
  <si>
    <t>Datum:</t>
  </si>
  <si>
    <t>9. 7. 2025</t>
  </si>
  <si>
    <t>Zadavatel:</t>
  </si>
  <si>
    <t>IČ:</t>
  </si>
  <si>
    <t>00253979</t>
  </si>
  <si>
    <t>město Cheb</t>
  </si>
  <si>
    <t>DIČ:</t>
  </si>
  <si>
    <t>Účastník:</t>
  </si>
  <si>
    <t>Vyplň údaj</t>
  </si>
  <si>
    <t>Projektant:</t>
  </si>
  <si>
    <t>18827527</t>
  </si>
  <si>
    <t>Stráský, Hustý a partneři s.r.o.</t>
  </si>
  <si>
    <t>Zpracovatel: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</si>
  <si>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</si>
  <si>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</si>
  <si>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</si>
  <si>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</si>
  <si>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</si>
  <si>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</si>
  <si>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</si>
  <si>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</si>
  <si>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</si>
  <si>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</si>
  <si>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</si>
  <si>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</si>
  <si>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</si>
  <si>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</si>
  <si>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</si>
  <si>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</si>
  <si>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</si>
  <si>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</si>
  <si>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</si>
  <si>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</si>
  <si>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</si>
  <si>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</si>
  <si>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</si>
  <si>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</si>
  <si>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</si>
  <si>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</si>
  <si>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</si>
  <si>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</si>
  <si>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</si>
  <si>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</si>
  <si>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</si>
  <si>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</si>
  <si>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</si>
  <si>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</si>
  <si>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</si>
  <si>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</si>
  <si>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</si>
  <si>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</si>
  <si>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</si>
  <si>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</si>
  <si>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</si>
  <si>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</si>
  <si>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</si>
  <si>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</si>
  <si>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rozpočtové náklady</t>
  </si>
  <si>
    <t>STA</t>
  </si>
  <si>
    <t>1</t>
  </si>
  <si>
    <t>{cc6b1b62-4502-4123-ab64-aa4a27c90f50}</t>
  </si>
  <si>
    <t>2</t>
  </si>
  <si>
    <t>SO 001</t>
  </si>
  <si>
    <t>Demolice stávající lávky</t>
  </si>
  <si>
    <t>{06fcca73-21c0-4105-a393-6ee22acfa39a}</t>
  </si>
  <si>
    <t>SO 101</t>
  </si>
  <si>
    <t>Cesta pro pěší a cyklist</t>
  </si>
  <si>
    <t>{990ccf2d-37cb-47b9-8a70-b2c426aa96d8}</t>
  </si>
  <si>
    <t>SO 102</t>
  </si>
  <si>
    <t>Místní komunikace mezi ulicí Dyleňská a Blanická</t>
  </si>
  <si>
    <t>{c6e29f58-114f-4ba7-908b-2070e4ca3529}</t>
  </si>
  <si>
    <t>SO 103</t>
  </si>
  <si>
    <t>Úprava ulice U Trati</t>
  </si>
  <si>
    <t>{9627c927-bb30-4a51-9297-7d3d26d65d2a}</t>
  </si>
  <si>
    <t>SO 181</t>
  </si>
  <si>
    <t>Dopravně - inženýrská opatření</t>
  </si>
  <si>
    <t>{25cbb02e-9e78-4bad-a68a-eaa48537c27d}</t>
  </si>
  <si>
    <t>SO 201</t>
  </si>
  <si>
    <t>Přesýpaný most přes trať č.179 Schirnding - Cheb</t>
  </si>
  <si>
    <t>{933a9d54-6ef4-4d0f-9cff-1d223d0bb88b}</t>
  </si>
  <si>
    <t>SO 301</t>
  </si>
  <si>
    <t>Přeložka inž. sítí CHEVAK Cheb a.s.</t>
  </si>
  <si>
    <t>{e15d1967-9bdc-43bd-89e4-fcb10470962e}</t>
  </si>
  <si>
    <t>SO 302</t>
  </si>
  <si>
    <t>Přeložka drážní kanalizace</t>
  </si>
  <si>
    <t>{8dbe3dd0-69e9-458b-b976-8fbc989e5c4f}</t>
  </si>
  <si>
    <t>SO 303</t>
  </si>
  <si>
    <t>Dešťová kanalizace</t>
  </si>
  <si>
    <t>{513ca64f-d65e-401a-a8f1-905fa65f22e2}</t>
  </si>
  <si>
    <t>SO 400</t>
  </si>
  <si>
    <t>Elektro VO, přeložky sítí CHETES Cheb a.s.</t>
  </si>
  <si>
    <t>{8b16a2e3-e19b-4671-b524-851aa7bc506d}</t>
  </si>
  <si>
    <t>01</t>
  </si>
  <si>
    <t>elektro VO</t>
  </si>
  <si>
    <t>Soupis</t>
  </si>
  <si>
    <t>{2585c4a2-1670-48b3-89ca-14f5f2e2b784}</t>
  </si>
  <si>
    <t>02</t>
  </si>
  <si>
    <t>zemní a výkopové práce</t>
  </si>
  <si>
    <t>{c6d1e2b7-f059-42de-9bc7-37d2a923fa29}</t>
  </si>
  <si>
    <t>03</t>
  </si>
  <si>
    <t>ostatní</t>
  </si>
  <si>
    <t>{bf1bc47f-05d4-4051-8773-276b284f0bf0}</t>
  </si>
  <si>
    <t>SO 402</t>
  </si>
  <si>
    <t>Přeložka IS CETIN</t>
  </si>
  <si>
    <t>{13f49c85-9e00-457e-9cc3-ba4e5099703f}</t>
  </si>
  <si>
    <t>SO 661</t>
  </si>
  <si>
    <t>Úprava trakčního vedení trati č. 179</t>
  </si>
  <si>
    <t>{b9e03113-4f53-47a2-93c0-854b5880d46d}</t>
  </si>
  <si>
    <t>SO 662</t>
  </si>
  <si>
    <t>Přeložka kabelizace ČD - Telematika a.s.</t>
  </si>
  <si>
    <t>{a22e1194-d95e-4c22-9d39-d53252ee357e}</t>
  </si>
  <si>
    <t>SO 663</t>
  </si>
  <si>
    <t>Přeložky kabelizace SŽ OŘ ÚNL SEE</t>
  </si>
  <si>
    <t>{fa865b0e-1c4d-443f-accb-ec16fe21a0b5}</t>
  </si>
  <si>
    <t>SO 664</t>
  </si>
  <si>
    <t>Přeložky kabelizace SŽ OŘ ÚNL SSZT</t>
  </si>
  <si>
    <t>{cfb07dce-ce20-4c2e-a2bc-1de483266f73}</t>
  </si>
  <si>
    <t>SO 665</t>
  </si>
  <si>
    <t>Přeložky kabelizace SŽ TÚDC Praha</t>
  </si>
  <si>
    <t>{d156f16a-fa94-42ed-9d30-1cfce30a4c35}</t>
  </si>
  <si>
    <t>SO 801</t>
  </si>
  <si>
    <t>Úprava území po výstavbě</t>
  </si>
  <si>
    <t>{f9d530e0-27bd-43aa-8acb-5dd9c8432357}</t>
  </si>
  <si>
    <t>KRYCÍ LIST SOUPISU PRACÍ</t>
  </si>
  <si>
    <t>Objekt:</t>
  </si>
  <si>
    <t>SO 000 - Vedlejší rozpočtové náklady</t>
  </si>
  <si>
    <t>REKAPITULACE ČLENĚNÍ SOUPISU PRACÍ</t>
  </si>
  <si>
    <t>Kód dílu - Popis</t>
  </si>
  <si>
    <t>Cena celkem [CZK]</t>
  </si>
  <si>
    <t>-1</t>
  </si>
  <si>
    <t>0 - všeobecné konstrukce a práce</t>
  </si>
  <si>
    <t>VRN - Vedlejší rozpočtové náklady</t>
  </si>
  <si>
    <t xml:space="preserve">    VRN1 - Průzkumné, zeměměřičské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</si>
  <si>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</si>
  <si>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</si>
  <si>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</si>
  <si>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</si>
  <si>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</si>
  <si>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</si>
  <si>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</si>
  <si>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</si>
  <si>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</si>
  <si>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</si>
  <si>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</si>
  <si>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</si>
  <si>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</si>
  <si>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</si>
  <si>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všeobecné konstrukce a práce</t>
  </si>
  <si>
    <t>4</t>
  </si>
  <si>
    <t>ROZPOCET</t>
  </si>
  <si>
    <t>K</t>
  </si>
  <si>
    <t>02520</t>
  </si>
  <si>
    <t>ZKOUŠENÍ MATERIÁLŮ NEZÁVISLOU ZKUŠEBNOU</t>
  </si>
  <si>
    <t>KPL</t>
  </si>
  <si>
    <t>OTSKP 2025</t>
  </si>
  <si>
    <t>176760865</t>
  </si>
  <si>
    <t>PP</t>
  </si>
  <si>
    <t>Zkoušení materiálů nezávislou zkušebnou</t>
  </si>
  <si>
    <t>PSC</t>
  </si>
  <si>
    <t>Poznámka k souboru cen:_x000d_
Položka zahrnuje:_x000d_
_x000d_
- veškeré náklady spojené s objednatelem požadovanými zkouškami_x000d_
Položka nezahrnuje:_x000d_
- x</t>
  </si>
  <si>
    <t>VV</t>
  </si>
  <si>
    <t>A1</t>
  </si>
  <si>
    <t>"položka pro celou stravbu (všechny stavební objekty): "1,000</t>
  </si>
  <si>
    <t>02620</t>
  </si>
  <si>
    <t>ZKOUŠENÍ KONSTRUKCÍ A PRACÍ NEZÁVISLOU ZKUŠEBNOU</t>
  </si>
  <si>
    <t>872367415</t>
  </si>
  <si>
    <t>Zkoušení konstrukcí a prací nezávislou zkušebnou</t>
  </si>
  <si>
    <t>A2</t>
  </si>
  <si>
    <t>3</t>
  </si>
  <si>
    <t>02811</t>
  </si>
  <si>
    <t>PRŮZKUMNÉ PRÁCE GEOTECHNICKÉ NA POVRCHU</t>
  </si>
  <si>
    <t>992125973</t>
  </si>
  <si>
    <t>Průzkumné práce geotechnické na povrchu</t>
  </si>
  <si>
    <t>Poznámka k souboru cen:_x000d_
Položka zahrnuje:_x000d_
_x000d_
- veškeré náklady spojené s objednatelem požadovanými pracemi_x000d_
Položka nezahrnuje:_x000d_
- x</t>
  </si>
  <si>
    <t>A3</t>
  </si>
  <si>
    <t>02940</t>
  </si>
  <si>
    <t>OSTATNÍ POŽADAVKY - VYPRACOVÁNÍ DOKUMENTACE vV DIGIT8LN9 FORMĚ</t>
  </si>
  <si>
    <t>-39861196</t>
  </si>
  <si>
    <t xml:space="preserve">Ostatní požadavky - vypracování dokumentace (RDS, VTD, DSPS)
"CS vlastní
Dokumentace vč. dokladové části ke kolaudaci stavby - 4 x tisk + 1 x CD, Flash disk."
</t>
  </si>
  <si>
    <t>A4</t>
  </si>
  <si>
    <t>5</t>
  </si>
  <si>
    <t>02953</t>
  </si>
  <si>
    <t>OSTATNÍ POŽADAVKY - HLAVNÍ MOSTNÍ PROHLÍDKA VYPRACOVÁNÍ MOSTNÍHO LISTU</t>
  </si>
  <si>
    <t>KUS</t>
  </si>
  <si>
    <t>2082058286</t>
  </si>
  <si>
    <t xml:space="preserve">Ostatní požadavky - Hlavní mostní prohlídka
OSTATNÍ POŽADAVKY - VYPRACOVÁNÍ MOSTNÍHO LISTU
</t>
  </si>
  <si>
    <t>Poznámka k souboru cen:_x000d_
Položka zahrnuje :_x000d_
_x000d_
- úkony dle ČSN 73 6221_x000d_
- provedení hlavní mostní prohlídky oprávněnou fyzickou nebo právnickou osobou_x000d_
- vyhotovení záznamu (protokolu), který jednoznačně definuje stav mostu_x000d_
Položka nezahrnuje:_x000d_
- x</t>
  </si>
  <si>
    <t>A7</t>
  </si>
  <si>
    <t>"položka pro hlavní stavební objekt (201 most): "1,000</t>
  </si>
  <si>
    <t>6</t>
  </si>
  <si>
    <t>02990</t>
  </si>
  <si>
    <t>OSTATNÍ POŽADAVKY - INFORMAČNÍ TABULE</t>
  </si>
  <si>
    <t>-2128653285</t>
  </si>
  <si>
    <t>Ostatní požadavky - informační tabule
Poznámka k souboru cen:
položka zahrnuje: - dodání a osazení informačních tabulí v předepsaném provedení a množství s obsahem předepsaným zadavatelem - veškeré nosné a upevňovací konstrukce - základové konstrukce včetně nutných zemních prací - demontáž a odvoz po skončení platnosti - případně nutné opravy poškozených čátí během platnosti</t>
  </si>
  <si>
    <t>Poznámka k souboru cen:_x000d_
Položka zahrnuje:_x000d_
_x000d_
- dodání a osazení informačních tabulí v předepsaném provedení a množství s obsahem předepsaným zadavatelem_x000d_
- veškeré nosné a upevňovací konstrukce_x000d_
- základové konstrukce včetně nutných zemních prací_x000d_
- demontáž a odvoz po skončení platnosti_x000d_
- případně nutné opravy poškozených čátí během platnosti_x000d_
Položka nezahrnuje:_x000d_
- x</t>
  </si>
  <si>
    <t>A5</t>
  </si>
  <si>
    <t>7</t>
  </si>
  <si>
    <t>03100</t>
  </si>
  <si>
    <t>ZAŘÍZENÍ STAVENIŠTĚ - ZŘÍZENÍ, PROVOZ, DEMONTÁŽ</t>
  </si>
  <si>
    <t>-399118232</t>
  </si>
  <si>
    <t xml:space="preserve">Zařízení staveniště - zřížení, provoz, demontáž
"CS vlastní
Náklady na pořízení, vybudování, provozování a likvidaci objektů ZS.
Náklady na energie spotřebované zhotovitelem v rámci provozu ZS.
Náklady na umístění stavební buňky zhotovitele, náklady na umístění stavební buňky investora, mobilní WC a oplocení staveniště z mobilních plotových dílců. 
Náklady na úklid, údržbu a opravy ZS."
</t>
  </si>
  <si>
    <t>Poznámka k souboru cen:_x000d_
Položka zahrnuje:_x000d_
 objednatelem povolené náklady na pořízení (event. pronájem), provozování, udržování a likvidaci zhotovitelova zařízení_x000d_
Položka nezahrnuje:_x000d_
_x000d_
- x</t>
  </si>
  <si>
    <t>A6</t>
  </si>
  <si>
    <t>VRN</t>
  </si>
  <si>
    <t>VRN1</t>
  </si>
  <si>
    <t>Průzkumné, zeměměřičské a projektové práce</t>
  </si>
  <si>
    <t>8</t>
  </si>
  <si>
    <t>012002000</t>
  </si>
  <si>
    <t>Zeměměřičské práce</t>
  </si>
  <si>
    <t>kpl</t>
  </si>
  <si>
    <t>CS ÚRS 2025 01</t>
  </si>
  <si>
    <t>1024</t>
  </si>
  <si>
    <t>1398200344</t>
  </si>
  <si>
    <t xml:space="preserve">Zeměměřičské práce
"CS vlastní
Vytyčení stávajících inženýrských sítí před výstavbou"
"Poznámka k souboru cen:
zahrnuje veškeré náklady spojené s objednatelem požadovanými pracemi, - pro stanovení orientační investorské ceny určete jednotkovou cenu jako 1% odhadované ceny stavby"
</t>
  </si>
  <si>
    <t>Online PSC</t>
  </si>
  <si>
    <t>https://podminky.urs.cz/item/CS_URS_2025_01/012002000</t>
  </si>
  <si>
    <t>9</t>
  </si>
  <si>
    <t>012103000</t>
  </si>
  <si>
    <t>Přípravné zeměměřičské práce</t>
  </si>
  <si>
    <t>581008475</t>
  </si>
  <si>
    <t xml:space="preserve">Geodetické práce před výstavbou
"CS vlastní
Geodetické práce před výstavbou"
"Poznámka k souboru cen:
zahrnuje veškeré náklady spojené s objednatelem požadovanými pracemi"
</t>
  </si>
  <si>
    <t>https://podminky.urs.cz/item/CS_URS_2025_01/012103000</t>
  </si>
  <si>
    <t>10</t>
  </si>
  <si>
    <t>012303000</t>
  </si>
  <si>
    <t>Zeměměřičské práce při provádění stavby</t>
  </si>
  <si>
    <t>1138589903</t>
  </si>
  <si>
    <t xml:space="preserve">Zeměměřičské práce při provádění stavby
"CS vlastní
Geodetické práce při provádění stavby"
"Poznámka k souboru cen:
zahrnuje veškeré náklady spojené s objednatelem požadovanými pracemi"
</t>
  </si>
  <si>
    <t>https://podminky.urs.cz/item/CS_URS_2025_01/012303000</t>
  </si>
  <si>
    <t>11</t>
  </si>
  <si>
    <t>012403000</t>
  </si>
  <si>
    <t>Zeměměřičské práce po výstavbě</t>
  </si>
  <si>
    <t>-1310979268</t>
  </si>
  <si>
    <t xml:space="preserve">Zeměměřičské práce po výstavbě
"CS vlastní
Geodetické práce po výstavbě"
"Poznámka k souboru cen:
zahrnuje veškeré náklady spojené s objednatelem požadovanými pracemi"
</t>
  </si>
  <si>
    <t>https://podminky.urs.cz/item/CS_URS_2025_01/012403000</t>
  </si>
  <si>
    <t>VRN7</t>
  </si>
  <si>
    <t>Provozní vlivy</t>
  </si>
  <si>
    <t>12</t>
  </si>
  <si>
    <t>072203000</t>
  </si>
  <si>
    <t>Silniční provoz - zajištění DIO (dopravní značení)</t>
  </si>
  <si>
    <t>2113042382</t>
  </si>
  <si>
    <t xml:space="preserve">Silniční provoz - zajištění DIO (dopravní značení)
"CS vlastní
Zajištění PDZ (přechodné dopravní značení) na staveništi po dobu realizace."
"Poznámka k souboru cen:
zahrnuje veškeré náklady spojené s objednatelem požadovanými zařízeními"
</t>
  </si>
  <si>
    <t>https://podminky.urs.cz/item/CS_URS_2025_01/072203000</t>
  </si>
  <si>
    <t>A10</t>
  </si>
  <si>
    <t>A12</t>
  </si>
  <si>
    <t>121</t>
  </si>
  <si>
    <t>1,575</t>
  </si>
  <si>
    <t>65,6425</t>
  </si>
  <si>
    <t>B10</t>
  </si>
  <si>
    <t>2,5</t>
  </si>
  <si>
    <t>B12</t>
  </si>
  <si>
    <t>16</t>
  </si>
  <si>
    <t>B2</t>
  </si>
  <si>
    <t>125</t>
  </si>
  <si>
    <t>SO 001 - Demolice stávající lávky</t>
  </si>
  <si>
    <t>B7</t>
  </si>
  <si>
    <t>3,08</t>
  </si>
  <si>
    <t>C10</t>
  </si>
  <si>
    <t>0,2</t>
  </si>
  <si>
    <t>C12</t>
  </si>
  <si>
    <t>18,2</t>
  </si>
  <si>
    <t>D10</t>
  </si>
  <si>
    <t>0,64</t>
  </si>
  <si>
    <t>E10</t>
  </si>
  <si>
    <t>F10</t>
  </si>
  <si>
    <t>G10</t>
  </si>
  <si>
    <t>H10</t>
  </si>
  <si>
    <t>2,4</t>
  </si>
  <si>
    <t>I10</t>
  </si>
  <si>
    <t>1,8</t>
  </si>
  <si>
    <t>1 - zemní práce</t>
  </si>
  <si>
    <t>9 - ostatní konstrukce a práce</t>
  </si>
  <si>
    <t xml:space="preserve">    VRN5 - Finanční náklady</t>
  </si>
  <si>
    <t>015130</t>
  </si>
  <si>
    <t xml:space="preserve">POPLATKY ZA LIKVIDACI ODPADŮ NEKONTAMINOVANÝCH - 17 03 02  VYBOURANÝ ASFALTOVÝ BETON BEZ DEHTU</t>
  </si>
  <si>
    <t>T</t>
  </si>
  <si>
    <t>-987945896</t>
  </si>
  <si>
    <t>Likvidace odstranění konstrukcí s asfaltovým pojivem</t>
  </si>
  <si>
    <t>Poznámka k souboru cen:_x000d_
1. Položka obsahuje:_x000d_
 – veškeré poplatky provozovateli skládky, recyklační linky nebo jiného zařízení na zpracování nebo likvidaci odpadů související s převzetím, uložením, zpracováním nebo likvidací odpadu_x000d_
2. Položka neobsahuje:_x000d_
 – náklady spojené s dopravou odpadu z místa stavby na místo převzetí provozovatelem skládky, recyklační linky nebo jiného zařízení na zpracování nebo likvidaci odpadů_x000d_
3. Způsob měření:_x000d_
Tunou se rozumí hmotnost odpadu vytříděného v souladu se zákonem č. 541/2020 Sb., o nakládání s odpady, v platném znění.</t>
  </si>
  <si>
    <t>"Viz položka č. 113136 - hmotnost = objem * 2,4 t/m3: "2,400*6,685</t>
  </si>
  <si>
    <t>015140</t>
  </si>
  <si>
    <t xml:space="preserve">POPLATKY ZA LIKVIDACI ODPADŮ NEKONTAMINOVANÝCH - 17 01 01  BETON Z DEMOLIC OBJEKTŮ, ZÁKLADŮ TV</t>
  </si>
  <si>
    <t>-338706546</t>
  </si>
  <si>
    <t>Likvidace odstraněných konstrukcí betonových</t>
  </si>
  <si>
    <t>"Viz položka č. 113186 - hmotnost = objem * 2,50 t/m3: "2,500*0,630</t>
  </si>
  <si>
    <t>"Viz položka č. 966118 - hmotnost = objem * 2,50 t/m3: "2,500*50,000</t>
  </si>
  <si>
    <t>C2</t>
  </si>
  <si>
    <t>A2+B2</t>
  </si>
  <si>
    <t>zemní práce</t>
  </si>
  <si>
    <t>113136</t>
  </si>
  <si>
    <t>ODSTRANĚNÍ KRYTU ZPEVNĚNÝCH PLOCH S ASFALT POJIVEM, ODVOZ DO 12KM</t>
  </si>
  <si>
    <t>M3</t>
  </si>
  <si>
    <t>1784330881</t>
  </si>
  <si>
    <t>Odstranění stávajících živičných vrstev vozovky na lávce</t>
  </si>
  <si>
    <t>Poznámka k souboru cen:_x000d_
Položka zahrnuje:_x000d_
_x000d_
- veškerou manipulaci s vybouranou sutí a s vybouranými hmotami vč. uložení na skládku. 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položce).</t>
  </si>
  <si>
    <t>"Asfaltová vozovka na lávce - tloušťka odhad cca 60mm, A3=60,5m*1,7m: "1,700*0,065*60,500</t>
  </si>
  <si>
    <t>113186</t>
  </si>
  <si>
    <t>ODSTRANĚNÍ KRYTU ZPEVNĚNÝCH PLOCH Z DLAŽDIC, ODVOZ DO 12KM</t>
  </si>
  <si>
    <t>1805373472</t>
  </si>
  <si>
    <t>Zpevněné chodníkové plochy z betonových dlaždic</t>
  </si>
  <si>
    <t>Poznámka k souboru cen:_x000d_
Položka zahrnuje:_x000d_
_x000d_
- veškerou manipulaci s vybouranou sutí a s vybouranými hmotami vč. uložení na skládku. 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</si>
  <si>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"Zpevněná plocha mezi mostními křídly. Šířka = 3,5m, délka 3,0m, tl. odhad 60mm: "3,500*0,060*3,000</t>
  </si>
  <si>
    <t>ostatní konstrukce a práce</t>
  </si>
  <si>
    <t>9112B3</t>
  </si>
  <si>
    <t>ZÁBRADLÍ MOSTNÍ SE SVISLOU VÝPLNÍ - DEMONTÁŽ S PŘESUNEM</t>
  </si>
  <si>
    <t>M</t>
  </si>
  <si>
    <t>-1429487356</t>
  </si>
  <si>
    <t>demontáž stávajícího mostního zábradlí včetně odvozu</t>
  </si>
  <si>
    <t>Poznámka k souboru cen:_x000d_
Položka zahrnuje:_x000d_
_x000d_
- demontáž a odstranění zařízení_x000d_
- jeho odvoz na předepsané místo_x000d_
Položka nezahrnuje:_x000d_
- x</t>
  </si>
  <si>
    <t>"Zábradlí na obou okrajích stávající lávky: "2,000*60,500</t>
  </si>
  <si>
    <t>"Zábradlí na křídlech mostních opěr: "4,000*4,000</t>
  </si>
  <si>
    <t>"Protidotyková zábrana na obou okrajích stávající lávky: "2,000*9,100</t>
  </si>
  <si>
    <t>D12</t>
  </si>
  <si>
    <t>A12+B12+C12</t>
  </si>
  <si>
    <t>966166</t>
  </si>
  <si>
    <t>BOURÁNÍ KONSTRUKCÍ ZE ŽELEZOBETONU S ODVOZEM DO 12KM</t>
  </si>
  <si>
    <t>216703584</t>
  </si>
  <si>
    <t>ŽB část spodní stavby, včetně všech potřebných prací souvisejících s bouráním (např. rozdělení bouraných konstrukcí na jednotlivé části, včetně případného řezání bet. konstrukcí), včetně nakládky a včetně odvozu na skládku</t>
  </si>
  <si>
    <t>Poznámka k souboru cen:_x000d_
Položka zahrnuje:_x000d_
_x000d_
- rozbourání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</si>
  <si>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 xml:space="preserve">"Vzhledem k absenci podrobných podkladů jsou výměry bouraných betonových části odhadovány hrubým výpočtem na cca  50m3: "50,000</t>
  </si>
  <si>
    <t>919172</t>
  </si>
  <si>
    <t>ŘEZÁNÍ OCELOVÝCH KONSTRUKCÍ TL. DO 10MM</t>
  </si>
  <si>
    <t>-1065558902</t>
  </si>
  <si>
    <t>Rozpojení ocelové NK na 2 samostatné díly před demontáži autojeřáby a odstranění oc. Zábr.</t>
  </si>
  <si>
    <t>Poznámka k souboru cen:_x000d_
Položka zahrnuje:_x000d_
_x000d_
- řezání ocelových konstrukcí v předepsané tloušťce bez ohledu na způsob provedení_x000d_
Položka nezahrnuje:_x000d_
- x</t>
  </si>
  <si>
    <t xml:space="preserve">"Rozpojení ocelové NK na 2 samostatné díly - stěna hl. nosníku tl. 8mm  výšky 1,0m: "2,000*1,000</t>
  </si>
  <si>
    <t>"Rozpojení ocelové NK na 2 samostatné díly - mostovkový plech tl. cca 10mm šířky 2,50m: "2,500</t>
  </si>
  <si>
    <t>"Rozpojení ocelové NK na 2 samostatné díly - podélné výztuhy L100 (1KS): "1,000*0,200</t>
  </si>
  <si>
    <t>"Rozpojení ocelové NK na 2 samostatné díly - podélné výztuhy L 80 (4KS): "4,000*0,160</t>
  </si>
  <si>
    <t>"Rozpojení ocelové NK na 2 samostatné díly - podélné výztuhy L 50 (2KS): "2,000*0,100</t>
  </si>
  <si>
    <t>"Odřezání sloupků zábradlí - ocel. Trubka - obvod cca 0,2m (počet sloupků cca 80ks): "80,000*0,200</t>
  </si>
  <si>
    <t>"Odřezání vzpěr sloupků zábadlí A10 protidotykových zábran nad žel. Tratí (počet vzpěr cca 40ks): "40,000*0,200</t>
  </si>
  <si>
    <t>"Odřezání vnitřních podpěr v místě přikotvení k betonové patce - svislý prvek (4ks): "4,000*0,600</t>
  </si>
  <si>
    <t>"Odřezání vnitřních podpěr v místě přikotvení k betonové patce - diagonála: "4,000*0,450</t>
  </si>
  <si>
    <t>J10</t>
  </si>
  <si>
    <t>A10+B10+C10+D10+E10+F10+G10+H10+I10</t>
  </si>
  <si>
    <t>919173</t>
  </si>
  <si>
    <t>ŘEZÁNÍ OCELOVÝCH KONSTRUKCÍ TL. DO 20MM</t>
  </si>
  <si>
    <t>14588567</t>
  </si>
  <si>
    <t>Rozpojení ocelové NK na 2 samostatné díly před demontáži autojeřáby</t>
  </si>
  <si>
    <t>A11</t>
  </si>
  <si>
    <t xml:space="preserve">"Rozpojení ocelové NK na 2 samostatné díly - příruby hl. nosníku tl. 12mm  šířky 0,3m: "4,000*0,300</t>
  </si>
  <si>
    <t>966185.a</t>
  </si>
  <si>
    <t>DEMONTÁŽ KONSTRUKCÍ KOVOVÝCH S ODVOZEM DO 8KM</t>
  </si>
  <si>
    <t>-300735511</t>
  </si>
  <si>
    <t>Demontáž stávající nosné ocelové konstrukce a příhradových ocel. Podpěr. Zvýšené náklady spojené s přistavením speciálního jeřábu (2ks) s požadovanou únosností. Uvažováno s jeřábem TEREX Demag AC-500-8 (při maximální vyložení 36 m a výšce 20 m - nosnost min. 35 t).</t>
  </si>
  <si>
    <t>Poznámka k souboru cen:_x000d_
Položka zahrnuje:_x000d_
_x000d_
- rozebrání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</si>
  <si>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"přibližná hmotnost NK ocelové lávky (1085 kg/bm) - L=60,5m: "60,500*1,085</t>
  </si>
  <si>
    <t>"přibližná hmotnost příhradové podpěry(1540 kg/ks) - 2ks: "2,000*1,540</t>
  </si>
  <si>
    <t>C7</t>
  </si>
  <si>
    <t>A7+B7</t>
  </si>
  <si>
    <t>R-969133</t>
  </si>
  <si>
    <t>VYBOURÁNÍ POTRUBÍ DN DO 150MM VODOVODNÍCH</t>
  </si>
  <si>
    <t>-379703972</t>
  </si>
  <si>
    <t>Odstranění vodovodního potrubí osazeného na stávající lávce určené k demolici (včetně uložení na skládku)
před odstraněním zhotovitel vyzve vlastníka zařízeí CHEVAK Cheb a.s. o způsobu likvidace a odvozu na skládku, nebo do areálu vlastníka</t>
  </si>
  <si>
    <t>Poznámka k souboru cen:_x000d_
Položka zahrnuje:_x000d_
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</si>
  <si>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A8</t>
  </si>
  <si>
    <t>"Odstranění vodovodního potrubí - délka potrubí dle délky stávající lávky + přesah 2 ma na každou stranu: "64,500</t>
  </si>
  <si>
    <t>R-969245</t>
  </si>
  <si>
    <t>VYBOURÁNÍ POTRUBÍ DN DO 300MM KANALIZAČ</t>
  </si>
  <si>
    <t>944955504</t>
  </si>
  <si>
    <t>Odstranění kanalizačního potrubí osazeného na stávající lávce určené k demolici (včetně uložení na skládku)
před odstraněním zhotovitel vyzve vlastníka zařízeí CHEVAK Cheb a.s. o způsobu likvidace a odvozu na skládku, nebo do areálu vlastníka</t>
  </si>
  <si>
    <t>A9</t>
  </si>
  <si>
    <t>"Odstranění kanalizačního potrubí - délka potrubí dle délky stávající lávky + 2m přesah na každou stranu: "64,500</t>
  </si>
  <si>
    <t>97817</t>
  </si>
  <si>
    <t>ODSTRANĚNÍ MOSTNÍ IZOLACE</t>
  </si>
  <si>
    <t>M2</t>
  </si>
  <si>
    <t>-1924878662</t>
  </si>
  <si>
    <t>odstranění horního povrchu izolace stávající nosné konstrukce</t>
  </si>
  <si>
    <t>Poznámka k souboru cen:_x000d_
Položka zahrnuje:_x000d_
_x000d_
- veškeré práce plynoucí z technologického předpisu a z platných předpisů_x000d_
- veškerou manipulaci s vybouranou sutí a hmotami včetně uložení na skládku_x000d_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</si>
  <si>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 xml:space="preserve">"Horní povrch NK  (délka NK = 60,5m, šířka NK=1,7m): "1,700*60,500</t>
  </si>
  <si>
    <t>VRN5</t>
  </si>
  <si>
    <t>Finanční náklady</t>
  </si>
  <si>
    <t>13</t>
  </si>
  <si>
    <t>053002000</t>
  </si>
  <si>
    <t>Prodej kovového odpadu do Sběrných surovin</t>
  </si>
  <si>
    <t>-1338961511</t>
  </si>
  <si>
    <t xml:space="preserve">Poplatky
Prodej kovového odpadu do Sběrných surovin 
"Poznámka k položce:
Pozn. Zhotovitel nebude tuto položku vyplňovat. Demontovaná konstrukce bude zhotovitelem odvezena do sběrného dvora a částka za výkup bude bezhotovostně převedena na účet objednatele"
</t>
  </si>
  <si>
    <t>https://podminky.urs.cz/item/CS_URS_2025_01/053002000</t>
  </si>
  <si>
    <t>360</t>
  </si>
  <si>
    <t>81,3</t>
  </si>
  <si>
    <t>B8</t>
  </si>
  <si>
    <t>16,5</t>
  </si>
  <si>
    <t>SO 101 - Cesta pro pěší a cyklist</t>
  </si>
  <si>
    <t>5 - komunikace</t>
  </si>
  <si>
    <t>015111</t>
  </si>
  <si>
    <t xml:space="preserve">POPLATKY ZA LIKVIDACI ODPADŮ NEKONTAMINOVANÝCH - 17 05 04  VYTĚŽENÉ ZEMINY A HORNINY -  I. TŘÍDA TĚŽITELNOSTI</t>
  </si>
  <si>
    <t>1874892134</t>
  </si>
  <si>
    <t>přepočet na hmotnost (zemina 2t/m3)</t>
  </si>
  <si>
    <t>"dle pol 113326: "2,000*8,400</t>
  </si>
  <si>
    <t>113326</t>
  </si>
  <si>
    <t>ODSTRANĚNÍ PODKLADŮ ZPEVNĚNÝCH PLOCH Z KAMENIVA NESTMEL, ODVOZ DO 12KM</t>
  </si>
  <si>
    <t>-1586079543</t>
  </si>
  <si>
    <t>odstranění nestmelené konstrukce stávajícího sjezdu v hl. 0,3m</t>
  </si>
  <si>
    <t>": "0,300*28,000</t>
  </si>
  <si>
    <t>komunikace</t>
  </si>
  <si>
    <t>56330.A</t>
  </si>
  <si>
    <t>VOZOVKOVÉ VRSTVY ZE ŠTĚRKODRTI</t>
  </si>
  <si>
    <t>-822663644</t>
  </si>
  <si>
    <t>Štěrkodrť fr. 0-32 ŠDB; min. 150 mm</t>
  </si>
  <si>
    <t>Poznámka k souboru cen:_x000d_
Položka zahrnuje:_x000d_
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</si>
  <si>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": "0,300*182,000</t>
  </si>
  <si>
    <t>56330.B</t>
  </si>
  <si>
    <t>278013407</t>
  </si>
  <si>
    <t>Drcené kamenivo fr. 0-32 ŠD; min. 250 mm</t>
  </si>
  <si>
    <t>"plocha dlažba: "1,200*0,250*271,000</t>
  </si>
  <si>
    <t>"plocha reliefní dlažba: "1,200*0,250*55,000</t>
  </si>
  <si>
    <t>C8</t>
  </si>
  <si>
    <t>A8+B8</t>
  </si>
  <si>
    <t>56361</t>
  </si>
  <si>
    <t>VOZOVKOVÉ VRSTVY Z RECYKLOVANÉHO MATERIÁLU TL DO 50MM</t>
  </si>
  <si>
    <t>1730677137</t>
  </si>
  <si>
    <t>Recyklát, bez cihelných častí R-mat; 50mm</t>
  </si>
  <si>
    <t>Poznámka k souboru cen:_x000d_
Položka zahrnuje:_x000d_
_x000d_
- dodání recyklátu v požadované kvalitě_x000d_
- očištění podkladu_x000d_
- uložení recyklátu dle předepsaného technologického předpisu, zhutnění vrstvy v předepsané tloušťce_x000d_
- zřízení vrstvy bez rozlišení šířky, pokládání vrstvy po etapách, včetně pracovních spar a spojů_x000d_
- úpravu napojení, ukončení _x000d_
Položka nezahrnuje:_x000d_
- postřiky, nátěry</t>
  </si>
  <si>
    <t>"plocha: "182,000</t>
  </si>
  <si>
    <t>572213</t>
  </si>
  <si>
    <t>SPOJOVACÍ POSTŘIK Z EMULZE DO 0,5KG/M2</t>
  </si>
  <si>
    <t>-1837742921</t>
  </si>
  <si>
    <t>Spojovací postřik emulzní PSE; 	0,3kg/m2</t>
  </si>
  <si>
    <t>Poznámka k souboru cen:_x000d_
Položka zahrnuje:_x000d_
_x000d_
- dodání všech předepsaných materiálů pro postřiky v předepsaném množství_x000d_
- provedení dle předepsaného technologického předpisu_x000d_
- zřízení vrstvy bez rozlišení šířky, pokládání vrstvy po etapách_x000d_
- úpravu napojení, ukončení_x000d_
Položka nezahrnuje:_x000d_
- x</t>
  </si>
  <si>
    <t>"pod ACO: "182,000</t>
  </si>
  <si>
    <t>574A01</t>
  </si>
  <si>
    <t>ASFALTOVÝ BETON PRO OBRUSNÉ VRSTVY ACO 8</t>
  </si>
  <si>
    <t>-786590184</t>
  </si>
  <si>
    <t>Asfaltový beton pro obrusné vrstvy ACO 8CH; 50mm</t>
  </si>
  <si>
    <t>Poznámka k souboru cen:_x000d_
Položka zahrnuje:_x000d_
_x000d_
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Položka nezahrnuje:_x000d_
- postřiky, nátěry_x000d_
- těsnění podél obrubníků, dilatačních zařízení, odvodňovacích proužků, odvodňovačů, vpustí, šachet a pod.</t>
  </si>
  <si>
    <t>"kubatura: "0,050*182,000</t>
  </si>
  <si>
    <t>582611</t>
  </si>
  <si>
    <t>KRYTY Z BETON DLAŽDIC SE ZÁMKEM ŠEDÝCH TL 60MM DO LOŽE Z KAM</t>
  </si>
  <si>
    <t>537076584</t>
  </si>
  <si>
    <t>Betonová zámková dlažba 60mm
do lože ze štěrku fr. 4-8; 40mm</t>
  </si>
  <si>
    <t>Poznámka k souboru cen:_x000d_
Položka zahrnuje:_x000d_
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</si>
  <si>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": "271,000</t>
  </si>
  <si>
    <t>58261A</t>
  </si>
  <si>
    <t>KRYTY Z BETON DLAŽDIC SE ZÁMKEM BAREV RELIÉF TL 60MM DO LOŽE Z KAM</t>
  </si>
  <si>
    <t>2026415798</t>
  </si>
  <si>
    <t>": "55,000</t>
  </si>
  <si>
    <t>917223</t>
  </si>
  <si>
    <t>SILNIČNÍ A CHODNÍKOVÉ OBRUBY Z BETONOVÝCH OBRUBNÍKŮ ŠÍŘ 100MM</t>
  </si>
  <si>
    <t>-1309383975</t>
  </si>
  <si>
    <t>Chodníkový betonový obrubník 80/250/1000</t>
  </si>
  <si>
    <t>Poznámka k souboru cen:_x000d_
Položka zahrnuje:_x000d_
_x000d_
- dodání a pokládku betonových obrubníků o rozměrech předepsaných zadávací dokumentací_x000d_
- betonové lože i boční betonovou opěrku_x000d_
Položka nezahrnuje:_x000d_
- x</t>
  </si>
  <si>
    <t>"=14+34+99+28+92+93: "360,000</t>
  </si>
  <si>
    <t>"nájezdový, přechodový: "6,000</t>
  </si>
  <si>
    <t>A10+B10</t>
  </si>
  <si>
    <t>412,5</t>
  </si>
  <si>
    <t>80,4</t>
  </si>
  <si>
    <t>A13</t>
  </si>
  <si>
    <t>53,6</t>
  </si>
  <si>
    <t>A14</t>
  </si>
  <si>
    <t>14,4</t>
  </si>
  <si>
    <t>A15</t>
  </si>
  <si>
    <t>57</t>
  </si>
  <si>
    <t>A16</t>
  </si>
  <si>
    <t>1,176</t>
  </si>
  <si>
    <t>A20</t>
  </si>
  <si>
    <t>990</t>
  </si>
  <si>
    <t>SO 102 - Místní komunikace mezi ulicí Dyleňská a Blanická</t>
  </si>
  <si>
    <t>A26</t>
  </si>
  <si>
    <t>A27</t>
  </si>
  <si>
    <t>A28</t>
  </si>
  <si>
    <t>A31</t>
  </si>
  <si>
    <t>A32</t>
  </si>
  <si>
    <t>22</t>
  </si>
  <si>
    <t>643,5</t>
  </si>
  <si>
    <t>5,88</t>
  </si>
  <si>
    <t>B1</t>
  </si>
  <si>
    <t>1,35</t>
  </si>
  <si>
    <t>41,1</t>
  </si>
  <si>
    <t>B13</t>
  </si>
  <si>
    <t>27,4</t>
  </si>
  <si>
    <t>B14</t>
  </si>
  <si>
    <t>21,3</t>
  </si>
  <si>
    <t>B15</t>
  </si>
  <si>
    <t>70</t>
  </si>
  <si>
    <t>B16</t>
  </si>
  <si>
    <t>0,3</t>
  </si>
  <si>
    <t>B20</t>
  </si>
  <si>
    <t>B26</t>
  </si>
  <si>
    <t>4,3</t>
  </si>
  <si>
    <t>B27</t>
  </si>
  <si>
    <t>12,1875</t>
  </si>
  <si>
    <t>B28</t>
  </si>
  <si>
    <t>B31</t>
  </si>
  <si>
    <t>B32</t>
  </si>
  <si>
    <t>B6</t>
  </si>
  <si>
    <t>196,95</t>
  </si>
  <si>
    <t>4,5</t>
  </si>
  <si>
    <t>C1</t>
  </si>
  <si>
    <t>3,6</t>
  </si>
  <si>
    <t>C14</t>
  </si>
  <si>
    <t>C15</t>
  </si>
  <si>
    <t>40</t>
  </si>
  <si>
    <t>C26</t>
  </si>
  <si>
    <t>6,4</t>
  </si>
  <si>
    <t>C27</t>
  </si>
  <si>
    <t>7,25</t>
  </si>
  <si>
    <t>C28</t>
  </si>
  <si>
    <t>C32</t>
  </si>
  <si>
    <t>88</t>
  </si>
  <si>
    <t>C6</t>
  </si>
  <si>
    <t>146,25</t>
  </si>
  <si>
    <t>D14</t>
  </si>
  <si>
    <t>40,8</t>
  </si>
  <si>
    <t>D15</t>
  </si>
  <si>
    <t>D27</t>
  </si>
  <si>
    <t>D28</t>
  </si>
  <si>
    <t>E14</t>
  </si>
  <si>
    <t>19,5</t>
  </si>
  <si>
    <t>E15</t>
  </si>
  <si>
    <t>E27</t>
  </si>
  <si>
    <t>1,5</t>
  </si>
  <si>
    <t>E28</t>
  </si>
  <si>
    <t>F14</t>
  </si>
  <si>
    <t>0,96</t>
  </si>
  <si>
    <t>F15</t>
  </si>
  <si>
    <t>G15</t>
  </si>
  <si>
    <t>H15</t>
  </si>
  <si>
    <t>I15</t>
  </si>
  <si>
    <t>38</t>
  </si>
  <si>
    <t>J15</t>
  </si>
  <si>
    <t>34</t>
  </si>
  <si>
    <t>K15</t>
  </si>
  <si>
    <t>19</t>
  </si>
  <si>
    <t>L15</t>
  </si>
  <si>
    <t>25</t>
  </si>
  <si>
    <t>4 - vodorovné konstrukce</t>
  </si>
  <si>
    <t>8 - potrubí</t>
  </si>
  <si>
    <t>439635546</t>
  </si>
  <si>
    <t>"dle pol 123736: "412,500</t>
  </si>
  <si>
    <t>"dle pol 131736: "1,350</t>
  </si>
  <si>
    <t>"dle pol 132736: "3,600</t>
  </si>
  <si>
    <t>D1</t>
  </si>
  <si>
    <t>A1+B1+C1</t>
  </si>
  <si>
    <t>38743023</t>
  </si>
  <si>
    <t>"dle pol 113336: "2,200*121,500</t>
  </si>
  <si>
    <t>275040223</t>
  </si>
  <si>
    <t>"kubatura 1: "0,300*268,000</t>
  </si>
  <si>
    <t>"kubatura 2: "0,300*137,000</t>
  </si>
  <si>
    <t>A12+B12</t>
  </si>
  <si>
    <t>113336</t>
  </si>
  <si>
    <t>ODSTRAN PODKL ZPEVNĚNÝCH PLOCH S ASFALT POJIVEM, ODVOZ DO 12KM</t>
  </si>
  <si>
    <t>-571863724</t>
  </si>
  <si>
    <t>odstranění stávajících asfaltových vrstev komunikace</t>
  </si>
  <si>
    <t>"kubatura 1: "0,200*268,000</t>
  </si>
  <si>
    <t>"kubatura 2: "0,200*137,000</t>
  </si>
  <si>
    <t>C13</t>
  </si>
  <si>
    <t>A13+B13</t>
  </si>
  <si>
    <t>113486</t>
  </si>
  <si>
    <t>ODSTRANĚNÍ KRYTU ZPEVNĚNÝCH PLOCH Z DLAŽDIC VČETNĚ PODKLADU, ODVOZ DO 12KM</t>
  </si>
  <si>
    <t>-1747563542</t>
  </si>
  <si>
    <t>"stávající dlážděný spomalovací prah: "0,600*24,000</t>
  </si>
  <si>
    <t>"stávající chodník1: "0,300*71,000</t>
  </si>
  <si>
    <t>"stávající chodník2: "0,300*40,000</t>
  </si>
  <si>
    <t>"stávající chodník3: "0,300*136,000</t>
  </si>
  <si>
    <t>"stávající cyklostezka: "0,300*65,000</t>
  </si>
  <si>
    <t>"stávající dlážděné schodiště: "0,300*3,200</t>
  </si>
  <si>
    <t>G14</t>
  </si>
  <si>
    <t>A14+B14+C14+D14+E14+F14</t>
  </si>
  <si>
    <t>11352</t>
  </si>
  <si>
    <t>ODSTRANĚNÍ CHODNÍKOVÝCH A SILNIČNÍCH OBRUBNÍKŮ BETONOVÝCH</t>
  </si>
  <si>
    <t>1630176535</t>
  </si>
  <si>
    <t>"odstranění silničního obrubníku délka 1: "57,000</t>
  </si>
  <si>
    <t>"odstranění silničního obrubníku délka 2: "70,000</t>
  </si>
  <si>
    <t>"odstranění silničního obrubníku délka 3: "40,000</t>
  </si>
  <si>
    <t>"odstranění chodníkového obrubníku délka 1: "16,000</t>
  </si>
  <si>
    <t>"odstranění chodníkového obrubníku délka 2: "12,000</t>
  </si>
  <si>
    <t>"odstranění chodníkového obrubníku délka 3: "6,000</t>
  </si>
  <si>
    <t>"odstranění chodníkového obrubníku délka 4: "4,000</t>
  </si>
  <si>
    <t>"odstranění chodníkového obrubníku délka 5: "7,000</t>
  </si>
  <si>
    <t>"odstranění chodníkového obrubníku délka 6: "38,000</t>
  </si>
  <si>
    <t>"odstranění chodníkového obrubníku délka 7: "34,000</t>
  </si>
  <si>
    <t>"odstranění chodníkového obrubníku délka 8: "19,000</t>
  </si>
  <si>
    <t>"odstranění chodníkového obrubníku délka 9: "25,000</t>
  </si>
  <si>
    <t>M15</t>
  </si>
  <si>
    <t>A15+B15+C15+D15+E15+F15+G15+H15+I15+J15+K15+L15</t>
  </si>
  <si>
    <t>123736</t>
  </si>
  <si>
    <t>ODKOP PRO SPOD STAVBU SILNIC A ŽELEZNIC TŘ. I, ODVOZ DO 12KM</t>
  </si>
  <si>
    <t>135821449</t>
  </si>
  <si>
    <t>Poznámka k souboru cen:_x000d_
Položka zahrnuje:_x000d_
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</si>
  <si>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"kubatura 1: "125,000*3,300</t>
  </si>
  <si>
    <t>131736</t>
  </si>
  <si>
    <t>HLOUBENÍ JAM ZAPAŽ I NEPAŽ TŘ. I, ODVOZ DO 12KM</t>
  </si>
  <si>
    <t>-1393635850</t>
  </si>
  <si>
    <t>výkop pro uliční vpusti</t>
  </si>
  <si>
    <t>Poznámka k souboru cen:_x000d_
Položka zahrnuje:_x000d_
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</si>
  <si>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": "3,000*0,450</t>
  </si>
  <si>
    <t>132736</t>
  </si>
  <si>
    <t>HLOUBENÍ RÝH ŠÍŘ DO 2M PAŽ I NEPAŽ TŘ. I, ODVOZ DO 12KM</t>
  </si>
  <si>
    <t>-524934474</t>
  </si>
  <si>
    <t>výkop pro přípojky ulčních vpustí</t>
  </si>
  <si>
    <t>": "3,000*1,200</t>
  </si>
  <si>
    <t>17182</t>
  </si>
  <si>
    <t>ULOŽENÍ SYPANINY DO NÁSYPŮ Z NAKUPOVANÉ ZEMINY SE ZHUTNĚNÍM</t>
  </si>
  <si>
    <t>-684219319</t>
  </si>
  <si>
    <t>do aktivní zony</t>
  </si>
  <si>
    <t>Poznámka k souboru cen:_x000d_
Položka zahrnuje:_x000d_
_x000d_
- položka se používá výhradně při nedostatku zemin na stavbě_x000d_
- kompletní provedení zemní konstrukce vč. nákupu a dopravy předepsané kvality zeminy_x000d_
- úprava ukládaného materiálu vlhčením, tříděním, promícháním nebo vysoušením, příp. jiné úpravy za účelem zlepšení jeho mech. vlastností_x000d_
- hutnění i různé míry hutnění_x000d_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</si>
  <si>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"pod 101: "1,300*0,500*990,000</t>
  </si>
  <si>
    <t>"pod 102: "1,300*0,300*505,000</t>
  </si>
  <si>
    <t>"pod 103: "1,300*0,500*225,000</t>
  </si>
  <si>
    <t>D6</t>
  </si>
  <si>
    <t>A6+B6+C6</t>
  </si>
  <si>
    <t>171821</t>
  </si>
  <si>
    <t>ULOŽENÍ SYPANINY DO NÁSYPŮ Z NAKUPOVANÉ ZEMINY SE ZHUTNĚNÍM DO 95% PS</t>
  </si>
  <si>
    <t>2126420266</t>
  </si>
  <si>
    <t>zde vyplň doplňkový popis položky</t>
  </si>
  <si>
    <t>"kubatura 1: "2,000*0,500*125,000</t>
  </si>
  <si>
    <t>17481</t>
  </si>
  <si>
    <t>ZÁSYP JAM A RÝH Z NAKUPOVANÝCH MATERIÁLŮ</t>
  </si>
  <si>
    <t>1399575728</t>
  </si>
  <si>
    <t>Poznámka k souboru cen:_x000d_
Položka zahrnuje:_x000d_
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</si>
  <si>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"zásyp uličních přípojek: "0,800*0,500*14,700</t>
  </si>
  <si>
    <t>"zásyp uličních vpustí: "3,000*1,500*1,000</t>
  </si>
  <si>
    <t>17581</t>
  </si>
  <si>
    <t>OBSYP POTRUBÍ A OBJEKTŮ Z NAKUPOVANÝCH MATERIÁLŮ</t>
  </si>
  <si>
    <t>862747414</t>
  </si>
  <si>
    <t>Poznámka k souboru cen:_x000d_
Položka zahrnuje:_x000d_
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 _x000d_
Způsob měření:_x000d_
- zemina vytlačená potrubím o DN 180mm se od kubatury obsypů neodečítá</t>
  </si>
  <si>
    <t>"obsyp uličních přípojek: "0,800*0,500*14,700</t>
  </si>
  <si>
    <t>14</t>
  </si>
  <si>
    <t>18222A</t>
  </si>
  <si>
    <t>ROZPROSTŘENÍ NAKUPOVANÉ ORNICE VE SVAHU V TL. DO 0,15M</t>
  </si>
  <si>
    <t>-1494721447</t>
  </si>
  <si>
    <t>Poznámka k souboru cen:_x000d_
Položka zahrnuje:_x000d_
_x000d_
- nákup a dopravu ornice_x000d_
- rozprostření ornice v předepsané tloušťce ve svahu přes 1:5_x000d_
Položka nezahrnuje:_x000d_
- x</t>
  </si>
  <si>
    <t>"plocha 1: "1800,000</t>
  </si>
  <si>
    <t>18242</t>
  </si>
  <si>
    <t>ZALOŽENÍ TRÁVNÍKU HYDROOSEVEM NA ORNICI</t>
  </si>
  <si>
    <t>-1945911836</t>
  </si>
  <si>
    <t>Poznámka k souboru cen:_x000d_
Položka zahrnuje:_x000d_
_x000d_
- dodání předepsané travní směsi, hydroosev na ornici, zalévání, první pokosení, to vše bez ohledu na sklon terénu_x000d_
Položka nezahrnuje:_x000d_
- x</t>
  </si>
  <si>
    <t>vodorovné konstrukce</t>
  </si>
  <si>
    <t>45152</t>
  </si>
  <si>
    <t>PODKLADNÍ A VÝPLŇOVÉ VRSTVY Z KAMENIVA DRCENÉHO</t>
  </si>
  <si>
    <t>-1228850458</t>
  </si>
  <si>
    <t>Poznámka k souboru cen:_x000d_
Položka zahrnuje:_x000d_
_x000d_
- dodávku předepsaného kameniva_x000d_
- mimostaveništní a vnitrostaveništní dopravu a jeho uložení_x000d_
- není-li v zadávací dokumentaci uvedeno jinak, jedná se o nakupovaný materiál_x000d_
Položka nezahrnuje:_x000d_
- x</t>
  </si>
  <si>
    <t>"uliční přípojka: "0,800*0,100*14,700</t>
  </si>
  <si>
    <t>"uliční vpust: "3,000*0,100*1,000</t>
  </si>
  <si>
    <t>C16</t>
  </si>
  <si>
    <t>A16+B16</t>
  </si>
  <si>
    <t>17</t>
  </si>
  <si>
    <t>56330</t>
  </si>
  <si>
    <t>1877582032</t>
  </si>
  <si>
    <t>A17</t>
  </si>
  <si>
    <t>": "1,300*0,150*1287,000</t>
  </si>
  <si>
    <t>18</t>
  </si>
  <si>
    <t>56333</t>
  </si>
  <si>
    <t>VOZOVKOVÉ VRSTVY ZE ŠTĚRKODRTI TL. DO 150MM</t>
  </si>
  <si>
    <t>459483853</t>
  </si>
  <si>
    <t>Štěrkodrť fr. 0-32 ŠDA; 150mm</t>
  </si>
  <si>
    <t>A18</t>
  </si>
  <si>
    <t>1,250*0,150*1237,500</t>
  </si>
  <si>
    <t>572123</t>
  </si>
  <si>
    <t>INFILTRAČNÍ POSTŘIK Z EMULZE DO 1,0KG/M2</t>
  </si>
  <si>
    <t>-5594444</t>
  </si>
  <si>
    <t>Infiltrační postřik emulzní PSI; 0,60kg/m2</t>
  </si>
  <si>
    <t>A19</t>
  </si>
  <si>
    <t>": "990,000</t>
  </si>
  <si>
    <t>20</t>
  </si>
  <si>
    <t>-1546574611</t>
  </si>
  <si>
    <t>"pod ACO: "990,000</t>
  </si>
  <si>
    <t>"pod ACL: "990,000</t>
  </si>
  <si>
    <t>C20</t>
  </si>
  <si>
    <t>A20+B20</t>
  </si>
  <si>
    <t>574A33</t>
  </si>
  <si>
    <t>ASFALTOVÝ BETON PRO OBRUSNÉ VRSTVY ACO 11 TL. 40MM</t>
  </si>
  <si>
    <t>789886476</t>
  </si>
  <si>
    <t>Asfaltocementová vrstva obrusná ACO 11; 40 mm</t>
  </si>
  <si>
    <t>A21</t>
  </si>
  <si>
    <t>574C56</t>
  </si>
  <si>
    <t>ASFALTOVÝ BETON PRO LOŽNÍ VRSTVY ACL 16+, 16S TL. 60MM</t>
  </si>
  <si>
    <t>-87970017</t>
  </si>
  <si>
    <t>Asfaltocementová vrstva ložná ACL 16+; 60 mm</t>
  </si>
  <si>
    <t>A22</t>
  </si>
  <si>
    <t>23</t>
  </si>
  <si>
    <t>574E76</t>
  </si>
  <si>
    <t>ASFALTOVÝ BETON PRO PODKLADNÍ VRSTVY ACP 16+, 16S TL. 80MM</t>
  </si>
  <si>
    <t>83439234</t>
  </si>
  <si>
    <t>Asfaltocementová vrstva podkladní ACP 16+; 80mm</t>
  </si>
  <si>
    <t>A23</t>
  </si>
  <si>
    <t>potrubí</t>
  </si>
  <si>
    <t>24</t>
  </si>
  <si>
    <t>87434</t>
  </si>
  <si>
    <t>POTRUBÍ Z TRUB PLASTOVÝCH ODPADNÍCH DN DO 200MM</t>
  </si>
  <si>
    <t>63196750</t>
  </si>
  <si>
    <t>přípojky uličních vpustí</t>
  </si>
  <si>
    <t>Poznámka k souboru cen:_x000d_
Položka zahrnuje:_x000d_
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tlakové zkoušky ani proplach a dezinfekci</t>
  </si>
  <si>
    <t>"délka 1: "4,000</t>
  </si>
  <si>
    <t>"délka 2: "4,300</t>
  </si>
  <si>
    <t>"délka 3: "6,400</t>
  </si>
  <si>
    <t>D26</t>
  </si>
  <si>
    <t>A26+B26+C26</t>
  </si>
  <si>
    <t>89712</t>
  </si>
  <si>
    <t>VPUSŤ KANALIZAČNÍ ULIČNÍ KOMPLETNÍ Z BETONOVÝCH DÍLCŮ</t>
  </si>
  <si>
    <t>-688162448</t>
  </si>
  <si>
    <t>Poznámka k souboru cen:_x000d_
Položka zahrnuje:_x000d_
_x000d_
- dodávku a osazení předepsaných dílů včetně mříže_x000d_
- výplň, těsnění a tmelení spar a spojů,_x000d_
- opatření povrchů betonu izolací proti zemní vlhkosti v částech, kde přijdou do styku se zeminou nebo kamenivem,_x000d_
- předepsané podkladní konstrukce_x000d_
Položka nezahrnuje:_x000d_
- x</t>
  </si>
  <si>
    <t>A24</t>
  </si>
  <si>
    <t>": "3,000</t>
  </si>
  <si>
    <t>26</t>
  </si>
  <si>
    <t>89921</t>
  </si>
  <si>
    <t>VÝŠKOVÁ ÚPRAVA POKLOPŮ</t>
  </si>
  <si>
    <t>2018643105</t>
  </si>
  <si>
    <t>Poznámka k souboru cen:_x000d_
Položka zahrnuje:_x000d_
_x000d_
- všechny nutné práce a materiály pro zvýšení nebo snížení zařízení (včetně nutné úpravy stávajícího povrchu vozovky nebo chodníku)_x000d_
Položka nezahrnuje:_x000d_
- x</t>
  </si>
  <si>
    <t>A25</t>
  </si>
  <si>
    <t>": "6,000</t>
  </si>
  <si>
    <t>27</t>
  </si>
  <si>
    <t>914131</t>
  </si>
  <si>
    <t>DOPRAVNÍ ZNAČKY ZÁKLADNÍ VELIKOSTI OCELOVÉ TŘ RA2 - DODÁVKA A MONTÁŽ</t>
  </si>
  <si>
    <t>-1806488367</t>
  </si>
  <si>
    <t>Poznámka k souboru cen:_x000d_
Položka zahrnuje:_x000d_
_x000d_
- dodávku a montáž značek v požadovaném provedení_x000d_
Položka nezahrnuje:_x000d_
- x</t>
  </si>
  <si>
    <t>A29</t>
  </si>
  <si>
    <t>": "10,000</t>
  </si>
  <si>
    <t>28</t>
  </si>
  <si>
    <t>914132</t>
  </si>
  <si>
    <t>DOPRAVNÍ ZNAČKY ZÁKLADNÍ VELIKOSTI OCELOVÉ TŘ RA2 - MONTÁŽ S PŘEMÍSTĚNÍM</t>
  </si>
  <si>
    <t>362416976</t>
  </si>
  <si>
    <t>Poznámka k souboru cen:_x000d_
Položka zahrnuje:_x000d_
_x000d_
- dopravu demontované značky z dočasné skládky_x000d_
- osazení a montáž značky na místě určeném projektem_x000d_
- nutnou opravu poškozených částí_x000d_
Položka nezahrnuje:_x000d_
- dodávku značky</t>
  </si>
  <si>
    <t>A30</t>
  </si>
  <si>
    <t>29</t>
  </si>
  <si>
    <t>914133</t>
  </si>
  <si>
    <t>DOPRAVNÍ ZNAČKY ZÁKLADNÍ VELIKOSTI OCELOVÉ TŘ RA2 - DEMONTÁŽ</t>
  </si>
  <si>
    <t>115156796</t>
  </si>
  <si>
    <t>odvozná vzdálenost v režii zhotovitele</t>
  </si>
  <si>
    <t>Poznámka k souboru cen:_x000d_
Položka zahrnuje:_x000d_
_x000d_
- odstranění, demontáž a odklizení materiálu s odvozem na předepsané místo_x000d_
Položka nezahrnuje:_x000d_
- x</t>
  </si>
  <si>
    <t>"dočasně uožené na meziskládce: "6,000</t>
  </si>
  <si>
    <t>"odvoz na skládku: "5,000</t>
  </si>
  <si>
    <t>C31</t>
  </si>
  <si>
    <t>A31+B31</t>
  </si>
  <si>
    <t>30</t>
  </si>
  <si>
    <t>915111</t>
  </si>
  <si>
    <t>VODOROVNÉ DOPRAVNÍ ZNAČENÍ BARVOU HLADKÉ - DODÁVKA A POKLÁDKA</t>
  </si>
  <si>
    <t>-1545042488</t>
  </si>
  <si>
    <t>Poznámka k souboru cen:_x000d_
Položka zahrnuje:_x000d_
_x000d_
- dodání a pokládku nátěrového materiálu_x000d_
- předznačení a reflexní úpravu_x000d_
Položka nezahrnuje:_x000d_
- x_x000d_
Způsob měření:_x000d_
- měří se pouze natíraná plocha</t>
  </si>
  <si>
    <t>"V1a (plná čára): "0,125*24,000</t>
  </si>
  <si>
    <t>"V2b (Přerušovaná 1.5/1.5): "0,500*0,125*195,000</t>
  </si>
  <si>
    <t>"V2b (Přerušovaná 0.5/0.5): "0,500*0,250*58,000</t>
  </si>
  <si>
    <t>"V5 (stop čára): "0,500*6,000</t>
  </si>
  <si>
    <t>"V17 (trojuholníky): "0,250*6,000</t>
  </si>
  <si>
    <t>F27</t>
  </si>
  <si>
    <t>A27+B27+C27+D27+E27</t>
  </si>
  <si>
    <t>31</t>
  </si>
  <si>
    <t>915221</t>
  </si>
  <si>
    <t>VODOR DOPRAV ZNAČ PLASTEM STRUKTURÁLNÍ NEHLUČNÉ - DOD A POKLÁDKA</t>
  </si>
  <si>
    <t>202250117</t>
  </si>
  <si>
    <t>F28</t>
  </si>
  <si>
    <t>A28+B28+C28+D28+E28</t>
  </si>
  <si>
    <t>32</t>
  </si>
  <si>
    <t>917224</t>
  </si>
  <si>
    <t>SILNIČNÍ A CHODNÍKOVÉ OBRUBY Z BETONOVÝCH OBRUBNÍKŮ ŠÍŘ 150MM</t>
  </si>
  <si>
    <t>476499311</t>
  </si>
  <si>
    <t>Silniční betonový obrubník 150/250/1000</t>
  </si>
  <si>
    <t>"úsek 1: "22,000</t>
  </si>
  <si>
    <t>"úsek 2: "121,000</t>
  </si>
  <si>
    <t>"úsek 3: "88,000</t>
  </si>
  <si>
    <t>D32</t>
  </si>
  <si>
    <t>A32+B32+C32</t>
  </si>
  <si>
    <t>0,9</t>
  </si>
  <si>
    <t>225</t>
  </si>
  <si>
    <t>86</t>
  </si>
  <si>
    <t>10,8</t>
  </si>
  <si>
    <t>2,16</t>
  </si>
  <si>
    <t>SO 103 - Úprava ulice U Trati</t>
  </si>
  <si>
    <t>B11</t>
  </si>
  <si>
    <t>B17</t>
  </si>
  <si>
    <t>B18</t>
  </si>
  <si>
    <t>B4</t>
  </si>
  <si>
    <t>0,1</t>
  </si>
  <si>
    <t>C17</t>
  </si>
  <si>
    <t>C18</t>
  </si>
  <si>
    <t>1905117860</t>
  </si>
  <si>
    <t>"dle pol 131736: "2,000*0,450</t>
  </si>
  <si>
    <t>"dle pol 132736: "2,000*1,200</t>
  </si>
  <si>
    <t>A1+B1</t>
  </si>
  <si>
    <t>-4946577</t>
  </si>
  <si>
    <t>": "1,000*0,450</t>
  </si>
  <si>
    <t>19075423</t>
  </si>
  <si>
    <t>": "1,000*1,200</t>
  </si>
  <si>
    <t>1033835429</t>
  </si>
  <si>
    <t>"zásyp uličních přípojek: "0,800*0,500*27,000</t>
  </si>
  <si>
    <t>"zásyp uličních vpustí: "1,000*1,500*1,000</t>
  </si>
  <si>
    <t>C4</t>
  </si>
  <si>
    <t>A4+B4</t>
  </si>
  <si>
    <t>-2136499115</t>
  </si>
  <si>
    <t>"obsyp uličních přípojek: "0,800*0,500*27,000</t>
  </si>
  <si>
    <t>-1547695664</t>
  </si>
  <si>
    <t>"uliční přípojka: "0,800*0,100*27,000</t>
  </si>
  <si>
    <t>"uliční vpust: "1,000*0,100*1,000</t>
  </si>
  <si>
    <t>A6+B6</t>
  </si>
  <si>
    <t>1465080982</t>
  </si>
  <si>
    <t>"=225*1,3: "292,500</t>
  </si>
  <si>
    <t>624153082</t>
  </si>
  <si>
    <t>"popis dílčí výměry: "0,300*27,000</t>
  </si>
  <si>
    <t>-1620684349</t>
  </si>
  <si>
    <t>"=225*1,25: "281,250</t>
  </si>
  <si>
    <t>277384850</t>
  </si>
  <si>
    <t>": "225,000</t>
  </si>
  <si>
    <t>-1129142342</t>
  </si>
  <si>
    <t>"pod ACO: "225,000</t>
  </si>
  <si>
    <t>"pod ACL: "225,000</t>
  </si>
  <si>
    <t>C11</t>
  </si>
  <si>
    <t>A11+B11</t>
  </si>
  <si>
    <t>2001965035</t>
  </si>
  <si>
    <t>-641432619</t>
  </si>
  <si>
    <t>-71797838</t>
  </si>
  <si>
    <t>-478944082</t>
  </si>
  <si>
    <t>": "27,000</t>
  </si>
  <si>
    <t>-1204740020</t>
  </si>
  <si>
    <t>": "1,000</t>
  </si>
  <si>
    <t>1353549650</t>
  </si>
  <si>
    <t>"podél trasy - standardní : "86,000</t>
  </si>
  <si>
    <t>"podél trasy - nájezdový, snížený: "6,000</t>
  </si>
  <si>
    <t>"úprava sjezdu: "12,000</t>
  </si>
  <si>
    <t>D17</t>
  </si>
  <si>
    <t>A17+B17+C17</t>
  </si>
  <si>
    <t>-1717775526</t>
  </si>
  <si>
    <t>D18</t>
  </si>
  <si>
    <t>A18+B18+C18</t>
  </si>
  <si>
    <t>SO 181 - Dopravně - inženýrská opatření</t>
  </si>
  <si>
    <t>027212</t>
  </si>
  <si>
    <t>POM PRÁCE ZAJIŠŤ REGUL DOPRAVY - VÝLUKY NA ELEKTRIF TRATI</t>
  </si>
  <si>
    <t>DEN</t>
  </si>
  <si>
    <t>1405641872</t>
  </si>
  <si>
    <t>Náklady spojené a vyloučením provozu na elektrifikované trati v průběhu výstavby mostu</t>
  </si>
  <si>
    <t>Poznámka k souboru cen:_x000d_
Položka zahrnuje:_x000d_
_x000d_
- veškeré náklady pro ČD spojené s objednatelem požadovaným omezením provozu na železnici_x000d_
Položka nezahrnuje:_x000d_
- x</t>
  </si>
  <si>
    <t>"Náklady spojené A1 vyloučením provozu na elektrifikované trati v průběhu výstavby mostu: "14,000</t>
  </si>
  <si>
    <t>027221</t>
  </si>
  <si>
    <t>POM PRÁCE ZAJIŠŤ REGUL DOPRAVY - POMALÉ JÍZDY OSOBNÍCH VLAKŮ</t>
  </si>
  <si>
    <t>MIN</t>
  </si>
  <si>
    <t>-1570427197</t>
  </si>
  <si>
    <t>Náklady spojené se zajištěním pomalé jízdy osobních vlaků v průběhu výstavby mostu</t>
  </si>
  <si>
    <t>"Náklady spojené se zajištěním pomalé jízdy osobních vlaků v průběhu výstavby mostu: "1,000</t>
  </si>
  <si>
    <t>027222</t>
  </si>
  <si>
    <t>POM PRÁCE ZAJIŠŤ REGUL DOPRAVY - POMALÉ JÍZDY NÁKLAD VLAKŮ</t>
  </si>
  <si>
    <t>-394931448</t>
  </si>
  <si>
    <t>Náklady spojené se zajištěním pomalé jízdy nákladních vlaků v průběhu výstavby mostu</t>
  </si>
  <si>
    <t>"Náklady spojené se zajištěním pomalé jízdy nákladních vlaků v průběhu výstavby mostu: "1,000</t>
  </si>
  <si>
    <t>OSTATNÍ POŽADAVKY - VYPRACOVÁNÍ DOKUMENTACE</t>
  </si>
  <si>
    <t>-724204354</t>
  </si>
  <si>
    <t>Náklady spojené s vypracování dokumentace stav. komunikací včetně dočasného žel. přejezdu a projednáním a schválením se zástupce ČD (SŽ)</t>
  </si>
  <si>
    <t>"Náklady spojené s vypracování dokumentace stav. komunikací včetně dočasného žel. přejezdu A4 projednáním A4 schválením se zástupce ČD (SŽ): "1,000</t>
  </si>
  <si>
    <t>03710</t>
  </si>
  <si>
    <t>POMOC PRÁCE ZAJIŠŤ NEBO ZŘÍZ OBJÍŽĎKY A PŘÍSTUP CESTY</t>
  </si>
  <si>
    <t>-558469703</t>
  </si>
  <si>
    <t>Práce spojené se zřízení staveništních komunikace umožňující přístup do prostoru staveniště (zářez železniční trati)</t>
  </si>
  <si>
    <t>Poznámka k souboru cen:_x000d_
Položka zahrnuje:_x000d_
_x000d_
- objednatelem povolené náklady na požadovaná zařízení zhotovitele_x000d_
Položka nezahrnuje:_x000d_
- x</t>
  </si>
  <si>
    <t>"Staveništní komunikace do prostoru zářezu žel. trati (L=cca 90m, š.=4m): "1,000</t>
  </si>
  <si>
    <t>03710.1</t>
  </si>
  <si>
    <t>1683825595</t>
  </si>
  <si>
    <t>Práce spojené se zřízení staveništních komunikace umožňující přístup do prostoru zařízení staveniště (výjezd z ulice Dyleňská do prostoru nevyužívaného fotbalového hřiště nad garážemi ul. Dyleňská)</t>
  </si>
  <si>
    <t>"Staveništní komunikace umožňující přístup do prostoru zařízení staveniště (L=cca 25m, š.=4m): "1,000</t>
  </si>
  <si>
    <t>03730</t>
  </si>
  <si>
    <t>POMOC PRÁCE ZAJIŠŤ NEBO ZŘÍZ OCHRANU INŽENÝRSKÝCH SÍTÍ</t>
  </si>
  <si>
    <t>-1288909863</t>
  </si>
  <si>
    <t>Ochrana inenýrských sítí v místě stav.komunikace pro přístup do prostoru zař. Staveniště</t>
  </si>
  <si>
    <t>"Ochrana inenýrských sítí v místě stav.komunikace pro přístup do prostoru zař. Staveniště: "1,000</t>
  </si>
  <si>
    <t>618,192</t>
  </si>
  <si>
    <t>182,4</t>
  </si>
  <si>
    <t>810</t>
  </si>
  <si>
    <t>525</t>
  </si>
  <si>
    <t>5,544</t>
  </si>
  <si>
    <t>57,5515</t>
  </si>
  <si>
    <t>77</t>
  </si>
  <si>
    <t>SO 201 - Přesýpaný most přes trať č.179 Schirnding - Cheb</t>
  </si>
  <si>
    <t>2,145</t>
  </si>
  <si>
    <t>47,4</t>
  </si>
  <si>
    <t>124,8</t>
  </si>
  <si>
    <t>84</t>
  </si>
  <si>
    <t>1365</t>
  </si>
  <si>
    <t>350,7</t>
  </si>
  <si>
    <t>26,25</t>
  </si>
  <si>
    <t>A33</t>
  </si>
  <si>
    <t>4,68</t>
  </si>
  <si>
    <t>A34</t>
  </si>
  <si>
    <t>78</t>
  </si>
  <si>
    <t>A35</t>
  </si>
  <si>
    <t>1706,25</t>
  </si>
  <si>
    <t>A36</t>
  </si>
  <si>
    <t>A37</t>
  </si>
  <si>
    <t>29,4</t>
  </si>
  <si>
    <t>A38</t>
  </si>
  <si>
    <t>A39</t>
  </si>
  <si>
    <t>A40</t>
  </si>
  <si>
    <t>A41</t>
  </si>
  <si>
    <t>180</t>
  </si>
  <si>
    <t>1674,8</t>
  </si>
  <si>
    <t>240,25</t>
  </si>
  <si>
    <t>81,09</t>
  </si>
  <si>
    <t>663,984</t>
  </si>
  <si>
    <t>1180</t>
  </si>
  <si>
    <t>69,25245</t>
  </si>
  <si>
    <t>B19</t>
  </si>
  <si>
    <t>B21</t>
  </si>
  <si>
    <t>60,75</t>
  </si>
  <si>
    <t>B25</t>
  </si>
  <si>
    <t>76</t>
  </si>
  <si>
    <t>269,85</t>
  </si>
  <si>
    <t>31,5</t>
  </si>
  <si>
    <t>B30</t>
  </si>
  <si>
    <t>B33</t>
  </si>
  <si>
    <t>B34</t>
  </si>
  <si>
    <t>B35</t>
  </si>
  <si>
    <t>108</t>
  </si>
  <si>
    <t>B36</t>
  </si>
  <si>
    <t>B37</t>
  </si>
  <si>
    <t>B38</t>
  </si>
  <si>
    <t>B39</t>
  </si>
  <si>
    <t>B40</t>
  </si>
  <si>
    <t>B5</t>
  </si>
  <si>
    <t>1050</t>
  </si>
  <si>
    <t>261,45</t>
  </si>
  <si>
    <t>170,56</t>
  </si>
  <si>
    <t>C25</t>
  </si>
  <si>
    <t>450</t>
  </si>
  <si>
    <t>29,25</t>
  </si>
  <si>
    <t>C35</t>
  </si>
  <si>
    <t>140</t>
  </si>
  <si>
    <t>2 - základy</t>
  </si>
  <si>
    <t>C36</t>
  </si>
  <si>
    <t>3 - svislé konstrukce</t>
  </si>
  <si>
    <t>C38</t>
  </si>
  <si>
    <t>C40</t>
  </si>
  <si>
    <t>C5</t>
  </si>
  <si>
    <t>1320,8</t>
  </si>
  <si>
    <t>7 - přidružená stavební výroba</t>
  </si>
  <si>
    <t>806</t>
  </si>
  <si>
    <t>D25</t>
  </si>
  <si>
    <t>16,38</t>
  </si>
  <si>
    <t>24,57</t>
  </si>
  <si>
    <t>D36</t>
  </si>
  <si>
    <t>116,25</t>
  </si>
  <si>
    <t>D40</t>
  </si>
  <si>
    <t>6,2</t>
  </si>
  <si>
    <t>D5</t>
  </si>
  <si>
    <t>-501,7</t>
  </si>
  <si>
    <t>D8</t>
  </si>
  <si>
    <t>1045,8</t>
  </si>
  <si>
    <t>12,48</t>
  </si>
  <si>
    <t>E36</t>
  </si>
  <si>
    <t>135</t>
  </si>
  <si>
    <t>F36</t>
  </si>
  <si>
    <t>12573.a</t>
  </si>
  <si>
    <t>VYKOPÁVKY ZE ZEMNÍKŮ A SKLÁDEK TŘ. I</t>
  </si>
  <si>
    <t>-392331112</t>
  </si>
  <si>
    <t>Výkop zeminy vhodné do násypů a její doprava na stavbu pro zpětný zásyp (výkopových jam), násyp v přechodové oblasti (kromě materiálů ze ŠD) a obsyp (kužely).
Zahrnuje veškerou manipulaci se zeminou, vč. dopravy.</t>
  </si>
  <si>
    <t>Poznámka k souboru cen:_x000d_
Položka zahrnuje:_x000d_
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ruční vykopávky, odstranění kořenů a napadávek_x000d_
- pažení, vzepření a rozepření vč. přepažování (vyjma pažení záporového a štětových stěn)_x000d_
- úpravu, ochranu a očištění dna, základové spáry, stěn a svahů_x000d_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práce spojené s otvírkou zemníku</t>
  </si>
  <si>
    <t>"zásyp základů dle pol. 17411: "2103,450</t>
  </si>
  <si>
    <t>12573.b</t>
  </si>
  <si>
    <t>-131620406</t>
  </si>
  <si>
    <t>Výkop ornice z deponie a její doprava na stavbu.
Zahrnuje veškerou manipulaci se zeminou, vč. dopravy.</t>
  </si>
  <si>
    <t>"ornice dle pol. 18220+18230 (viz stavební objekt 801): "1163,000</t>
  </si>
  <si>
    <t>13173</t>
  </si>
  <si>
    <t>HLOUBENÍ JAM ZAPAŽ I NEPAŽ TŘ. I</t>
  </si>
  <si>
    <t>229020778</t>
  </si>
  <si>
    <t>Výkop zemin vhodných pro použití na stavbě (zeminy vhodné, podmínečně vhodné dle ČSN 73 6133, TKP a ZTKP do násypu), zahrnuje veškeré přesuny, dopravu na dočasná místa uložení. Se zeminou bude naloženo dle položky 17120.</t>
  </si>
  <si>
    <t>"výkop pro základ opěry 1: "79,000*21,200</t>
  </si>
  <si>
    <t>"výkop pro základ opěry 2 (část na straně Schirnding): "35,000*30,000</t>
  </si>
  <si>
    <t>"výkop pro základ opěry 2 (část na straně Cheb): "52,000*25,400</t>
  </si>
  <si>
    <t>"odečet odstranění ornice, který je zahrnut ve výměrech výše uvedených výkopů: "-501,700</t>
  </si>
  <si>
    <t>E5</t>
  </si>
  <si>
    <t>A5+B5+C5+D5</t>
  </si>
  <si>
    <t>112014</t>
  </si>
  <si>
    <t>KÁCENÍ STROMŮ D KMENE DO 0,5M S ODSTRANĚNÍM PAŘEZŮ, ODVOZ DO 5KM</t>
  </si>
  <si>
    <t>1379587778</t>
  </si>
  <si>
    <t>kácení stromů (většinou náletového charakteru) v prostoru podél zářezu železniční trati dotčených výstavbou přesýpaného mostního objektu</t>
  </si>
  <si>
    <t>Poznámka k souboru cen:_x000d_
Položka zahrnuje:_x000d_
_x000d_
- poražení stromu a osekání větví_x000d_
- spálení větví na hromadách nebo štěpkování_x000d_
- dopravu a uložení kmenů, případné další práce s nimi dle pokynů zadávací dokumentace_x000d_
- vytrhání nebo vykopání pařezů_x000d_
- veškeré zemní práce spojené s odstraněním pařezů_x000d_
- dopravu a uložení pařezů, případně další práce s nimi dle pokynů zadávací dokumentace_x000d_
- zásyp jam po pařezech_x000d_
Položka nezahrnuje:_x000d_
- x_x000d_
Způsob měření:_x000d_
- kácení stromů se měří v poražených stromů (průměr stromů se měří ve výšce 1,3m nad terénem)</t>
  </si>
  <si>
    <t>"Kácení stávajících dotčených výstavbou mostního objektu: "73,000</t>
  </si>
  <si>
    <t>111204</t>
  </si>
  <si>
    <t>ODSTRANĚNÍ KŘOVIN S ODVOZEM DO 5KM</t>
  </si>
  <si>
    <t>150760607</t>
  </si>
  <si>
    <t>Odstranění křovin v prostoru stávajícího zářezu železniční trati které jsou v obrysu nově budovaného mostního objektu</t>
  </si>
  <si>
    <t>Poznámka k souboru cen:_x000d_
Položka zahrnuje:_x000d_
_x000d_
- odstranění křovin a stromů do průměru 100 mm_x000d_
- dopravu dřevin na předepsanou vzdálenost_x000d_
- spálení na hromadách nebo štěpkování_x000d_
Položka nezahrnuje:_x000d_
- x</t>
  </si>
  <si>
    <t>12110</t>
  </si>
  <si>
    <t>SEJMUTÍ ORNICE NEBO LESNÍ PŮDY</t>
  </si>
  <si>
    <t>-673573225</t>
  </si>
  <si>
    <t>Odstranění ornice (podorničí) z prostoru výkopových jam (povrch svahů stávajícího železničního zářezu v tloušťce 250mm)</t>
  </si>
  <si>
    <t>Poznámka k souboru cen:_x000d_
Položka zahrnuje:_x000d_
_x000d_
- sejmutí ornice bez ohledu na tloušťku vrstvy_x000d_
- její vodorovnou dopravu_x000d_
Položka nezahrnuje:_x000d_
- uložení na trvalou skládku</t>
  </si>
  <si>
    <t>"Sejmutí ornice v místě výkopové jámy opěry 01: "12,400*0,250*77,500</t>
  </si>
  <si>
    <t>"Sejmutí ornice v místě výkopové jámy opěry 02: "12,600*0,250*83,000</t>
  </si>
  <si>
    <t>17120</t>
  </si>
  <si>
    <t>ULOŽENÍ SYPANINY DO NÁSYPŮ A NA SKLÁDKY BEZ ZHUTNĚNÍ</t>
  </si>
  <si>
    <t>-1771279177</t>
  </si>
  <si>
    <t>uložení výkopku (respektive ornice) na mezideponii, jedná se o zeminy vhodné ke zpětnému zásypu základů nebo zpětné rozprostření ornice ve svahu a v rovině, vč. Dopravy</t>
  </si>
  <si>
    <t>Poznámka k souboru cen:_x000d_
Položka zahrnuje:_x000d_
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</si>
  <si>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"výměra viz výkopy dle pol. č. 17411+12110: "2605,150</t>
  </si>
  <si>
    <t>17411</t>
  </si>
  <si>
    <t>ZÁSYP JAM A RÝH ZEMINOU SE ZHUTNĚNÍM</t>
  </si>
  <si>
    <t>2052913137</t>
  </si>
  <si>
    <t>Zpětný zásyp základů. Zemina/materiál dle ČSN 736133, TKP, ZTKP a PDPS (odměřeno z Acad), jde o zeminu vhodnou z mezideponie, včetně dovozu</t>
  </si>
  <si>
    <t>Poznámka k souboru cen:_x000d_
Položka zahrnuje:_x000d_
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</si>
  <si>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"zásyp před lícem základu opěry 01: "76,500*1,060</t>
  </si>
  <si>
    <t>"zásyp před lícem základu opěry 02: "82,000*2,080</t>
  </si>
  <si>
    <t>"zásyp za rubem opěry 01 do úrovně těsnící vrstvy: "77,500*10,400</t>
  </si>
  <si>
    <t>"zásyp za rubem opěry 02 do úrovně těsnící vrstvy: "83,000*12,600</t>
  </si>
  <si>
    <t>E8</t>
  </si>
  <si>
    <t>A8+B8+C8+D8</t>
  </si>
  <si>
    <t>17482</t>
  </si>
  <si>
    <t>ZÁSYP JAM A RÝH Z NAKUPOVANÉ ZEMINY SE ZHUTNĚNÍM</t>
  </si>
  <si>
    <t>1021816694</t>
  </si>
  <si>
    <t>Zásyp NK - zemina vhodná pro stavbu zem. Tělesa, zhutněná na Id=0,85, max. tl. vrstvy sypání 300mm dle čl. 5.4 a tab A.1 ČSN 73 6244 (odměřeno z Acad - nepravidelné těleso) Edef,2 min. 60 Mpa, nakupovaný materiál vč. souvisejících prací (např. včetně natěžení, dovozu, uložení, hutnění atp.)</t>
  </si>
  <si>
    <t>Poznámka k souboru cen:_x000d_
Položka zahrnuje:_x000d_
_x000d_
- položka se používá výhradně při nedostatku zemin na stavbě_x000d_
- kompletní provedení zemní konstrukce vč. nákupu a dopravy předepsané kvality zeminy_x000d_
- úprava ukládaného materiálu vlhčením, tříděním, promícháním nebo vysoušením, příp. jiné úpravy za účelem zlepšení jeho mech. vlastností_x000d_
- hutnění i různé míry hutnění_x000d_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</si>
  <si>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17910</t>
  </si>
  <si>
    <t>NÁSYPY Z ARMOVANÝCH ZEMIN SE ZHUTNĚNÍM</t>
  </si>
  <si>
    <t>-480303552</t>
  </si>
  <si>
    <t>Vyztužený násyp s oblovaým čelem na rozhraní etap výstavby NK. Kompletní konstrukce včetně veškerých výztuh, geotextílií, geomříží, geokompozitů, protierozních georohoží apod. Kompletní provedení včetně nákupu a dodávky potřebných materiálů, včetně všech souvisejících prací (např. natěžení, dopravy, uložení, hutnění atp.).Požadavky a výsledné parametry dle ČSN 736133. Edef,2 min. 60 Mpa (nakupovaný materiál)
Zhotovitel navrhne a ocení pro něj nejvhodnější technologii tak, aby byly splněny definované požadavky.</t>
  </si>
  <si>
    <t>Poznámka k souboru cen:_x000d_
Položka zahrnuje:_x000d_
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nezahrnuje armovací sítě</t>
  </si>
  <si>
    <t>"Vyztužený násyp s obalovaným čelem na rozhraní etap výstavby NK : "2300,000</t>
  </si>
  <si>
    <t>základy</t>
  </si>
  <si>
    <t>21203</t>
  </si>
  <si>
    <t>TRATIVODY KOMPLET Z TRUB NEKOV DN DO 150MM</t>
  </si>
  <si>
    <t>197799269</t>
  </si>
  <si>
    <t>Rubová drenáž DN 150 mm (vrcholový tlak SN8), vč. geotextílie okolo trubky.</t>
  </si>
  <si>
    <t>Poznámka k souboru cen:_x000d_
Položka zahrnuje:_x000d_
 _x000d_
- platí pro kompletní konstrukce trativodů:_x000d_
- výkop rýhy předepsaného tvaru v dané třídě těžitelnosti, výplň, zásyp trativodu včetně dopravy, uložení přebytečného materiálu, dodávky předepsaného materiálu pro výplň a zásyp_x000d_
- zřízení spojovací vrstvy_x000d_
- zřízení podkladu a lože trativodu z předepsaného materiálu_x000d_
- dodávka a uložení trativodu předepsaného materiálu a profilu_x000d_
- obsyp trativodu předepsaným materiálem_x000d_
- ukončení trativodu zaústěním do potrubí nebo vodoteče, případně vybudování ukončujícího objektu (kapličky) dle VL_x000d_
- veškerý materiál, výrobky a polotovary, včetně mimostaveništní a vnitrostaveništní dopravy_x000d_
Položka nezahrnuje:_x000d_
- opláštění z geotextilie, fólie</t>
  </si>
  <si>
    <t>"opěra 1 (za rubem opěry 75m + 2*1,0m k vyústění): "77,000</t>
  </si>
  <si>
    <t>"opěra 2 (za rubem opěry 75m + 2*1,0m k vyústění): "77,000</t>
  </si>
  <si>
    <t>C19</t>
  </si>
  <si>
    <t>A19+B19</t>
  </si>
  <si>
    <t>21331</t>
  </si>
  <si>
    <t>DRENÁŽNÍ VRSTVY Z BETONU MEZEROVITÉHO (DRENÁŽNÍHO)</t>
  </si>
  <si>
    <t>1965441742</t>
  </si>
  <si>
    <t>Drenážní beton kolem rubové drenáže. Plocha příčného řezu 0,30x0,30 m, délka viz výkaz trativodů za rubem opěry.</t>
  </si>
  <si>
    <t>Poznámka k souboru cen:_x000d_
Položka zahrnuje:_x000d_
_x000d_
- dodávku předepsaného materiálu pro drenážní vrstvu, včetně mimostaveništní a vnitrostaveništní dopravy_x000d_
- provedení drenážní vrstvy předepsaných rozměrů a předepsaného tvaru_x000d_
Položka nezahrnuje:_x000d_
- x</t>
  </si>
  <si>
    <t>"opěra 1 (Apric = 300*300 - trubka průměru 150mm): "77,000*0,072</t>
  </si>
  <si>
    <t>"opěra 2 (Apric = 300*300 - trubka průměru 150mm): "77,000*0,072</t>
  </si>
  <si>
    <t>A15+B15</t>
  </si>
  <si>
    <t>23117</t>
  </si>
  <si>
    <t>ŠTĚTOVÉ STĚNY BERANĚNÉ Z KOVOVÝCH DÍLCŮ TRVALÉ (HMOTNOST)</t>
  </si>
  <si>
    <t>-690036549</t>
  </si>
  <si>
    <t>pažení výkopové jámy opěr ze strany železnice, uvažováno s kotvením larsen IIIn</t>
  </si>
  <si>
    <t>Poznámka k souboru cen:_x000d_
Položka zahrnuje:_x000d_
_x000d_
- zřízení stěny_x000d_
- dodání štětovnic v požadované kvalitě, případně jejich ošetřování, řezání, nastavování a další úpravy_x000d_
- kleštiny, převázky. a další pomocné a doplňkové konstrukce_x000d_
- nastražení a zaberanění dílců do jakékoliv třídy horniny_x000d_
- veškerou dopravu, nájem, provoz a přemístění beranících zařízení a dalších mechanismů_x000d_
- lešení a podpěrné konstrukce pro práci a manipulaci beranících zařízení a dalších mechanismů_x000d_
- beranící plošiny vč. zemních prací, zpevnění, odvodnění a pod._x000d_
- při provádění z lodi náklady na prám nebo lodi_x000d_
- těsnění stěny, je-li nutné_x000d_
- kotvení stěny, je-li nutné nebo vzepření, případně rozepření_x000d_
- vodící piloty nebo stabilizační hrázky_x000d_
- dodání dílce požadovaného tvaru a vlastností, jeho skladování, doprava a osazení do definitivní polohy, včetně komplexní technologie výroby a montáže dílců, ošetření a ochrana dílců,_x000d_
- u dílců železobetonových a předpjatých veškerá výztuž, případně i tuhé kovové prvky a závěsná oka,_x000d_
- úpravy a zařízení pro uložení a transport dílce,_x000d_
- veškeré požadované úpravy dílců, včetně doplňkových konstrukcí a vybavení,_x000d_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pod.)_x000d_
Položka nezahrnuje:_x000d_
- x</t>
  </si>
  <si>
    <t>"pažení výkopové jámy podél základu opěry 01 ze strany železnice: "0,155*4,700*79,000</t>
  </si>
  <si>
    <t>"pažení výkopové jámy podél základu opěry 02 ze strany železnice: "0,155*5,300*84,300</t>
  </si>
  <si>
    <t>A17+B17</t>
  </si>
  <si>
    <t>237171</t>
  </si>
  <si>
    <t>VYTAŽENÍ ŠTĚTOVÝCH STĚN Z KOVOVÝCH DÍLCŮ (HMOTNOST)</t>
  </si>
  <si>
    <t>-1809374597</t>
  </si>
  <si>
    <t>vytažení štětových stěn po realizaci základů a zpětném zásypu výkopové jámy</t>
  </si>
  <si>
    <t>Poznámka k souboru cen:_x000d_
Položka zahrnuje:_x000d_
_x000d_
- odstranění stěn včetně odvozu a uložení na skládku_x000d_
Položka nezahrnuje:_x000d_
- x</t>
  </si>
  <si>
    <t>"výměry - viz položka č. 23117: "126,804</t>
  </si>
  <si>
    <t>288361</t>
  </si>
  <si>
    <t>TRYSK INJEKTÁŽ D SLOUPU DO 800MM DL VRTU DO 14M NA POVRCHU</t>
  </si>
  <si>
    <t>1564351374</t>
  </si>
  <si>
    <t>sloupy tryskové injektáže průměru 900mm délky 12m (+ cca 1,6m z úrovně plošiny nad ZS), výpočet výměr uvažuje s množství injektážní směsi cca 30% objemu vytryskaného prostoru, včetně zkušebního sloupu TI a nákladů spojených se zatěžovací zkouškou tohoto sloupu TI</t>
  </si>
  <si>
    <t>Poznámka k souboru cen:_x000d_
Položka zahrnuje:_x000d_
_x000d_
- veškerý materiál, výrobky a polotovary, včetně mimostaveništní a vnitrostaveništní dopravy (rovněž přesuny), včetně naložení a složení, případně s uložením._x000d_
Položka nezahrnuje:_x000d_
- x</t>
  </si>
  <si>
    <t>"základ op01 (počet kusů v trojúhelníkovém rozponu 1,35m = 27*3): "1,000*81,000*12,000*0,636</t>
  </si>
  <si>
    <t>"základ op02 (počet kusů v trojúhelníkovém rozponu 1,35m = 29*3): "1,000*87,000*12,000*0,636</t>
  </si>
  <si>
    <t>272325</t>
  </si>
  <si>
    <t>ZÁKLADY ZE ŽELEZOBETONU DO C30/37</t>
  </si>
  <si>
    <t>-613537906</t>
  </si>
  <si>
    <t>ŽB základy z betonu C30/37 - XC2, XA1, vč. bednění, izolačních nátěrů (1xNp + 2xNa).
Včetně úpravy pracovních spar.</t>
  </si>
  <si>
    <t>Poznámka k souboru cen:_x000d_
Položka zahrnuje:_x000d_
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 nátěrů zabraňujících soudržnosti betonu a bednění,_x000d_
- podpěrné konstr. (skruže) a lešení všech druhů pro bednění, vč. ochranných a bezpečnostních opatření a základů těchto konstrukcí a lešení,_x000d_
- vytvoření kotevních čel, kapes, nálitků a sedel, zřízení všech požadovaných otvorů,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proudů,_x000d_
Položka nezahrnuje:_x000d_
- dodání a osazení výztuže</t>
  </si>
  <si>
    <t>"základ op01: "4,000*0,600*76,000</t>
  </si>
  <si>
    <t>"základ op02: "4,000*0,600*76,000</t>
  </si>
  <si>
    <t>272365</t>
  </si>
  <si>
    <t>VÝZTUŽ ZÁKLADŮ Z OCELI 10505, B500B</t>
  </si>
  <si>
    <t>-637034316</t>
  </si>
  <si>
    <t>parametrická spotřeba 150 kg/m3</t>
  </si>
  <si>
    <t>Poznámka k souboru cen:_x000d_
Položka:_x000d_
_x000d_
- zahrnuje veškerý materiál, výrobky a polotovary, včetně mimostaveništní a vnitrostaveništní dopravy (rovněž přesuny), včetně naložení a složení, případně s uložením_x000d_
- dodání betonářské výztuže v požadované kvalitě, stříhání, řezání, ohýbání a spojování do všech požadovaných tvarů (vč. armakošů) a uložení s požadovaným zajištěním polohy a krytí výztuže betonem,_x000d_
- veškeré svary nebo jiné spoje výztuže,_x000d_
- pomocné konstrukce a práce pro osazení a upevnění výztuže,_x000d_
- zednické výpomoci pro montáž betonářské výztuže,_x000d_
- úpravy výztuže pro osazení doplňkových konstrukcí,_x000d_
- ochranu výztuže do doby jejího zabetonování,_x000d_
- úpravy výztuže pro zřízení železobetonových kloubů, kotevních prvků, závěsných ok a doplňkových konstrukcí,_x000d_
- veškerá opatření pro zajištění soudržnosti výztuže a betonu,_x000d_
- vodivé propojení výztuže, které je součástí ochrany konstrukce proti vlivům bludných proudů, vyvedení do měřících skříní nebo míst pro měření bludných proudů (vlastní měřící skříně se uvádějí položkami SD 74),_x000d_
- povrchovou antikorozní úpravu výztuže,_x000d_
- separaci výztuže,_x000d_
- osazení měřících zařízení a úpravy pro ně,_x000d_
- osazení měřících skříní nebo míst pro měření bludných proudů_x000d_
Položka nezahrnuje:_x000d_
- x</t>
  </si>
  <si>
    <t>"dle pol. 272325: "0,150*364,800</t>
  </si>
  <si>
    <t>289973</t>
  </si>
  <si>
    <t>OPLÁŠTĚNÍ (ZPEVNĚNÍ) Z GEOSÍTÍ A GEOROHOŽÍ</t>
  </si>
  <si>
    <t>-991328463</t>
  </si>
  <si>
    <t>Úprava povrchu svahů 1:2 v čele NK protierozní georohoží - plocha zpevnění viz ornice ve svahu, položka č. 18220 ve stavebním objektu 801 (úprava území)</t>
  </si>
  <si>
    <t>Poznámka k souboru cen:_x000d_
Položka zahrnuje:_x000d_
_x000d_
- dodávku předepsané geosítě nebi georohože_x000d_
- úpravu, očištění a ochranu podkladu_x000d_
- přichycení k podkladu, případně zatížení_x000d_
- úpravy spojů a zajištění okrajů_x000d_
- úpravy pro odvodnění_x000d_
- nutné přesahy_x000d_
- mimostaveništní a vnitrostaveništní dopravu_x000d_
Položka nezahrnuje:_x000d_
- x _x000d_
Způsob měření:_x000d_
- přesahy se nezapočítávají do výměry</t>
  </si>
  <si>
    <t>"georohož na svahu v čele NK na straně Schirnding = 810 m2: "810,000</t>
  </si>
  <si>
    <t>"georohož na svahu v čele NK na straně Cheb = 1180 m2: "1180,000</t>
  </si>
  <si>
    <t>28999</t>
  </si>
  <si>
    <t>OPLÁŠTĚNÍ (ZPEVNĚNÍ) Z FÓLIE</t>
  </si>
  <si>
    <t>830600728</t>
  </si>
  <si>
    <t>Těsnící fólie HDPE za rubem opěr v přechodové oblasti opěr</t>
  </si>
  <si>
    <t>Poznámka k souboru cen:_x000d_
Položka zahrnuje:_x000d_
_x000d_
- dodávku předepsané fólie_x000d_
- úpravu, očištění a ochranu podkladu_x000d_
- přichycení k podkladu, případně zatížení_x000d_
- úpravy spojů a zajištění okrajů_x000d_
- úpravy pro odvodnění_x000d_
- nutné přesahy_x000d_
- mimostaveništní a vnitrostaveništní dopravu_x000d_
Položka nezahrnuje:_x000d_
- x _x000d_
Způsob měření:_x000d_
- přesahy se nezapočítávají do výměry</t>
  </si>
  <si>
    <t>"opěra 1: "7,000*75,000</t>
  </si>
  <si>
    <t>"opěra 2: "7,000*75,000</t>
  </si>
  <si>
    <t>A14+B14</t>
  </si>
  <si>
    <t>svislé konstrukce</t>
  </si>
  <si>
    <t>31717</t>
  </si>
  <si>
    <t>KOVOVÉ KONSTRUKCE PRO KOTVENÍ ŘÍMSY</t>
  </si>
  <si>
    <t>KG</t>
  </si>
  <si>
    <t>-1766700884</t>
  </si>
  <si>
    <t>kotevní přípravky říms (6,0 kg/ks) na čelech NK pro přikotvení parapetní zídky)</t>
  </si>
  <si>
    <t>Poznámka k souboru cen:_x000d_
Položka zahrnuje:_x000d_
_x000d_
- dodávku (výrobu) kotevního prvku předepsaného tvaru_x000d_
- jeho osazení do předepsané polohy včetně nezbytných prací (vrty, zálivky apod.)_x000d_
Položka nezahrnuje:_x000d_
- x</t>
  </si>
  <si>
    <t>"pravé čelo NK délky 14,3m (1 kotva á 1,0m): "14,000*6,000</t>
  </si>
  <si>
    <t>"levé čelo NK délky 14,3m (1 kotva á 1,0m): "14,000*6,000</t>
  </si>
  <si>
    <t>"kotvení ochranné A25 podkl. vrstvy nepřesypaného čela NK Schirnding (75m2 - 1 kotva á 1m2) : "75,000*6,000</t>
  </si>
  <si>
    <t>"kotvení ochranné A25 podkl. vrstvy nepřesypaného čela NK Cheb (60m2 - 1 kotva á 1m2) : "60,000*6,000</t>
  </si>
  <si>
    <t>E25</t>
  </si>
  <si>
    <t>A25+B25+C25+D25</t>
  </si>
  <si>
    <t>317325</t>
  </si>
  <si>
    <t>ŘÍMSY ZE ŽELEZOBETONU DO C30/37 (B37)</t>
  </si>
  <si>
    <t>2112338918</t>
  </si>
  <si>
    <t>ŽB parapetní římsové čela NK C30/37 XC4,XD1,XF2, vč. Bednění a úpravy prac. Spár</t>
  </si>
  <si>
    <t>"parapetní zídka na pravém čele NK délka 14,3m, tl. 0,3, výšky 0,50m: "0,300*0,500*14,300</t>
  </si>
  <si>
    <t>"parapetní zídka na levém čele NK délka 14,3m, tl. 0,3, výšky 0,50m: "0,300*0,500*14,300</t>
  </si>
  <si>
    <t>317365</t>
  </si>
  <si>
    <t>VÝZTUŽ ŘÍMS Z OCELI 10505, B500B</t>
  </si>
  <si>
    <t>508013876</t>
  </si>
  <si>
    <t>Poznámka k souboru cen:_x000d_
Položka zahrnuje:_x000d_
_x000d_
- veškerý materiál, výrobky a polotovary, včetně mimostaveništní a vnitrostaveništní dopravy (rovněž přesuny), včetně naložení a složení, případně s uložením_x000d_
- dodání betonářské výztuže v požadované kvalitě, stříhání, řezání, ohýbání a spojování do všech požadovaných tvarů (vč. armakošů) a uložení s požadovaným zajištěním polohy a krytí výztuže betonem,_x000d_
- veškeré svary nebo jiné spoje výztuže,_x000d_
- pomocné konstrukce a práce pro osazení a upevnění výztuže,_x000d_
- zednické výpomoci pro montáž betonářské výztuže,_x000d_
- úpravy výztuže pro osazení doplňkových konstrukcí,_x000d_
- ochranu výztuže do doby jejího zabetonování,_x000d_
- úpravy výztuže pro zřízení železobetonových kloubů, kotevních prvků, závěsných ok a doplňkových konstrukcí,_x000d_
- veškerá opatření pro zajištění soudržnosti výztuže a betonu,_x000d_
- vodivé propojení výztuže, které je součástí ochrany konstrukce proti vlivům bludných proudů, vyvedení do měřících skříní nebo míst pro měření bludných proudů (vlastní měřící skříně se uvádějí položkami SD 74),_x000d_
- povrchovou antikorozní úpravu výztuže,_x000d_
- separaci výztuže,_x000d_
- osazení měřících zařízení a úpravy pro ně,_x000d_
- osazení měřících skříní nebo míst pro měření bludných proudů._x000d_
Položka nezahrnuje:_x000d_
- x</t>
  </si>
  <si>
    <t>"dle pol. 317125: "0,150*4,290</t>
  </si>
  <si>
    <t>333126</t>
  </si>
  <si>
    <t>MOSTNÍ OPĚRY A KŘÍDLA Z DÍLCŮ ŽELEZOBETON DO C40/50</t>
  </si>
  <si>
    <t>-914668250</t>
  </si>
  <si>
    <t>Křídelní části prefabrikované konstrukce mostu jako prodloužení NK na obou čelech z betonu C50/60 XC4, XD1,XF2 včetně betonářské výztuže prefabrikátu, včetně manipulačních přípravků</t>
  </si>
  <si>
    <t>Poznámka k souboru cen:_x000d_
Položka zahrnuje:_x000d_
_x000d_
- dodání dílce požadovaného tvaru a vlastností, jeho skladování, doprava a osazení do definitivní polohy, včetně komplexní technologie výroby a montáže dílců, ošetření a ochrana dílců,_x000d_
- u dílců železobetonových a předpjatých veškerá výztuž, případně i tuhé kovové prvky a závěsná oka,_x000d_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pod.)._x000d_
Položka nezahrnuje:_x000d_
- x</t>
  </si>
  <si>
    <t>"Prefabrikovaná křídla na straně Schirnding (prům. plocha řezu 2,66m2, délka 7,5m, 2 strany): "2,000*10,000*2,370</t>
  </si>
  <si>
    <t>"Prefabrikovaná křídla na straně Cheb (prům. plocha řezu 2,43m2, délka 12,5m, 2 strany): "2,000*12,500*2,430</t>
  </si>
  <si>
    <t>C21</t>
  </si>
  <si>
    <t>A21+B21</t>
  </si>
  <si>
    <t>333326</t>
  </si>
  <si>
    <t>MOSTNÍ OPĚRY A KŘÍDLA ZE ŽELEZOVÉHO BETONU DO C40/50</t>
  </si>
  <si>
    <t>1200086167</t>
  </si>
  <si>
    <t>dobetonávka spodní části křídel a NK - rozšiřující se patka spodního dílce prefabrikátu z betonu C35/45 XC2, XA1, XF2 vč. izolačních nátěrů (1xAlp + 2xNa)</t>
  </si>
  <si>
    <t>"Monolitická dobetonávka spodní částí křídel A22 NK: "2,000*1,600*0,520*75,000</t>
  </si>
  <si>
    <t>333365</t>
  </si>
  <si>
    <t>VÝZTUŽ MOSTNÍCH OPĚR A KŘÍDEL Z OCELI 10505, B500B</t>
  </si>
  <si>
    <t>1950149593</t>
  </si>
  <si>
    <t>parametrická spotřeba 180 kg/m3</t>
  </si>
  <si>
    <t>"dle pol. 333326: "0,180*124,800</t>
  </si>
  <si>
    <t>458523</t>
  </si>
  <si>
    <t>VÝPLŇ ZA OPĚRAMI A ZDMI Z KAMENIVA DRCENÉHO, INDEX ZHUTNĚNÍ ID DO 0,9</t>
  </si>
  <si>
    <t>-1803697894</t>
  </si>
  <si>
    <t>Ochranný obsyp za rubem klenbové konstrukce a dílců křídla z nakupovaného materiálu ŠD frakce 0/32 zhutněný na ID=0,85</t>
  </si>
  <si>
    <t>"ŠD za rubem klenbové NK: "52,500*26,000</t>
  </si>
  <si>
    <t>"ŠD za rubem klenbových dílců mostních křídel na čele Schirnding (prum výšky 3,80m): "2,000*1,000*3,800*10,000</t>
  </si>
  <si>
    <t xml:space="preserve">"ŠD za rubem klenbových dílců mostních křídel na čele Cheb  (prum výšky 2,80m): "2,000*1,000*2,800*12,500</t>
  </si>
  <si>
    <t>421126</t>
  </si>
  <si>
    <t>MOSTNÍ NOSNÉ DESKOVÉ KONSTR Z DÍLCŮ ŽELBET DO C40/50</t>
  </si>
  <si>
    <t>1116966854</t>
  </si>
  <si>
    <t>prefabrikované dílce NK z betonu C50/60 - XF2, XD1, XC4 včetně betonářské výztuže prefabrikátu, včetně manipulačních přípravků</t>
  </si>
  <si>
    <t>"Spodní boční dílce (plocha příčného řezu 3,34m2) 2ks - na každé opěře 1 ks: "2,000*52,500*3,340</t>
  </si>
  <si>
    <t>"Vrcholový klenbový dílec (plocha příčného řezu 5,14m2): "52,500*5,140</t>
  </si>
  <si>
    <t>A27+B27</t>
  </si>
  <si>
    <t>451312</t>
  </si>
  <si>
    <t>PODKLADNÍ A VÝPLŇOVÉ VRSTVY Z PROSTÉHO BETONU C12/15</t>
  </si>
  <si>
    <t>-836339333</t>
  </si>
  <si>
    <t>Podkladní beton C12/15n - X0 pod rubovou drenáž šířky 200 mm.</t>
  </si>
  <si>
    <t>Poznámka k souboru cen:_x000d_
Položka zahrnuje:_x000d_
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 nátěrů zabraňujících soudržnosti betonu a bednění,_x000d_
- podpěrné konstr. (skruže) a lešení všech druhů pro bednění, vč. ochranných a bezpečnostních opatření a základů těchto konstrukcí a lešení,_x000d_
- vytvoření kotevních čel, kapes, nálitků a sedel, zřízení všech požadovaných otvorů,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</si>
  <si>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"pod drenáží opěry 01 (výška 2,50 - 1,00m): "0,200*1,750*75,000</t>
  </si>
  <si>
    <t>"pod drenáží opěry 02 (výška 3,00 - 1,20m): "0,200*2,100*75,000</t>
  </si>
  <si>
    <t>"pod zpevněním kámen do betonu podél žel. Trati u op 01, Tl.= 0,10m: "2,500*0,100*78,000</t>
  </si>
  <si>
    <t>"pod zpevněním kámen do betonu podél žel. Trati u op 02, TL.=0,10m : "2,100*0,100*78,000</t>
  </si>
  <si>
    <t>"pod chodníkem před lícem klenby na opěře 01, TL.=0,16m: "1,000*0,160*78,000</t>
  </si>
  <si>
    <t>"pod chodníkem před lícem klenby na opěře 02, TL.=0,16m: "1,000*0,160*78,000</t>
  </si>
  <si>
    <t>G28</t>
  </si>
  <si>
    <t>A28+B28+C28+D28+E28+F28</t>
  </si>
  <si>
    <t>451315</t>
  </si>
  <si>
    <t>PODKLADNÍ A VÝPLŇOVÉ VRSTVY Z PROSTÉHO BETONU C25/30</t>
  </si>
  <si>
    <t>-1866633449</t>
  </si>
  <si>
    <t>Podk. beton základů C20/25 X0</t>
  </si>
  <si>
    <t>"pod základem opěry 01 + 02: "2,000*4,400*0,200*76,400</t>
  </si>
  <si>
    <t>451384</t>
  </si>
  <si>
    <t>PODKL VRSTVY ZE ŽELEZOBET DO C25/30 VČET VÝZTUŽE</t>
  </si>
  <si>
    <t>-1195814635</t>
  </si>
  <si>
    <t>ochranná a podkladní vrstva tl. 0,20m nepřesypaného čela (horní povrch) klenby, podkladní vrstva pod zpevnění kámen do betonu, včetně výztuže z Kari sítí (C25/30n XF3)</t>
  </si>
  <si>
    <t>Poznámka k souboru cen:_x000d_
Položka zahrnuje:_x000d_
_x000d_
- dodání čerstvého betonu (betonové směsi) požadované kvality, jeho uložení do požadovaného tvaru při jakékoliv hustotě výztuže, konzistenci čerstvého betonu a způsobu hutnění, ošetření a ochranu betonu_x000d_
- zhotovení nepropustného, mrazuvzdorného betonu a betonu požadované trvanlivosti a vlastností_x000d_
- užití potřebných přísad a technologií výroby betonu_x000d_
- zřízení pracovních a dilatačních spar, včetně potřebných úprav, výplně, vložek, opracování, očištění a ošetření_x000d_
- bednění požadovaných konstr. (i ztracené) s úpravou dle požadované kvality povrchu betonu_x000d_
- vytvoření kotevních čel, kapes, nálitků, a sedel_x000d_
- zřízení všech požadovaných otvorů, kapes, výklenků, prostupů, dutin, drážek a pod., vč. ztížení práce a úprav kolem nich_x000d_
- úpravy pro osazení výztuže, doplňkových konstrukcí a vybavení_x000d_
- úpravy povrchu pro položení požadované izolace, povlaků a nátěrů, případně vyspravení_x000d_
- nátěry zabraňující soudržnost betonu a bednění_x000d_
- výplň, těsnění a tmelení spar a spojů_x000d_
- opatření povrchů betonu izolací proti zemní vlhkosti v částech, kde přijdou do styku se zeminou nebo kamenivem_x000d_
- dodání betonářské výztuže v požadované kvalitě, stříhání, řezání, ohýbání a spojování do všech požadovaných tvarů (vč. armakošů) a uložení s požadovaným zajištěním polohy a krytí výztuže betonem_x000d_
- veškeré svary nebo jiné spoje výztuže_x000d_
- pomocné konstrukce a práce pro osazení a upevnění výztuže_x000d_
- úpravy výztuže pro osazení doplňkových konstrukcí_x000d_
- veškerá opatření pro zajištění soudržnosti výztuže a betonu_x000d_
- povrchovou antikorozní úpravu výztuže_x000d_
- separaci výztuže_x000d_
- úpravy pro osazení zařízení ochrany konstrukce proti vlivu bludných proudů_x000d_
Položka nezahrnuje:_x000d_
- x</t>
  </si>
  <si>
    <t>"pod zpevnění nad čelem NK na straně Schirnding (nepr. Tvar A30 pud = cca 75m2): "0,200*75,000</t>
  </si>
  <si>
    <t>"pod zpevnění nad čelem NK na straně Cheb (nepr. Tvar A30 pud = cca 60m2): "0,200*60,000</t>
  </si>
  <si>
    <t>C30</t>
  </si>
  <si>
    <t>A30+B30</t>
  </si>
  <si>
    <t>45157</t>
  </si>
  <si>
    <t>PODKLADNÍ A VÝPLŇOVÉ VRSTVY Z KAMENIVA TĚŽENÉHO</t>
  </si>
  <si>
    <t>805730788</t>
  </si>
  <si>
    <t>písečný obsyp (pod a nad) PE fólii (tl. 150+150 mm)</t>
  </si>
  <si>
    <t>"dle pol. 28999: "0,300*1050,000</t>
  </si>
  <si>
    <t>465512</t>
  </si>
  <si>
    <t>DLAŽBY Z LOMOVÉHO KAMENE NA MC</t>
  </si>
  <si>
    <t>-1167994804</t>
  </si>
  <si>
    <t>Nad klenbou - zpevnění z lom. kam. tl. 200 mm do lože z betonu C25/30n XF3 tl. 150 mm.
Podél žel. Trati zpevnění z lom. Kam. Tl. 150mm do lože z betonu C12/15 X0 tl. 100 mm.
Včetně spárování. (podkladní beton vykázán v samostatné položce)</t>
  </si>
  <si>
    <t>Poznámka k souboru cen:_x000d_
Položka zahrnuje:_x000d_
_x000d_
- nutné zemní práce (svahování, úpravu pláně a pod.)_x000d_
- zřízení spojovací vrstvy_x000d_
- zřízení lože dlažby z cementové malty předepsané kvality a předepsané tloušťky_x000d_
- dodávku a položení dlažby z lomového kamene do předepsaného tvaru_x000d_
- spárování, těsnění, tmelení a vyplnění spar MC případně s vyklínováním_x000d_
- úprava povrchu pro odvedení srážkové vody_x000d_
Položka nezahrnuje:_x000d_
- podklad pod dlažbu, vykazuje se samostatně položkami SD 45</t>
  </si>
  <si>
    <t>"zpevnění nad čelem NK na straně Schirnding (nepr. Tvar A32 pud = cca 75m2) tl. kamene 200mm : "0,200*75,000</t>
  </si>
  <si>
    <t>"zpevnění nad čelem NK na straně Cheb (nepr. Tvar A32 pud = cca 60m2) tl. kamene 200mm: "0,200*60,000</t>
  </si>
  <si>
    <t>"zpevnění terénu podél trati ČD u opěry 01 - tl. kamene 150mm: "2,500*0,150*78,000</t>
  </si>
  <si>
    <t>"zpevnění terénu podél trati ČD u opěry 02 - tl. kamene 150mm: "2,100*0,150*78,000</t>
  </si>
  <si>
    <t>E32</t>
  </si>
  <si>
    <t>A32+B32+C32+D32</t>
  </si>
  <si>
    <t>33</t>
  </si>
  <si>
    <t>46511</t>
  </si>
  <si>
    <t>DLAŽBY Z DÍLCŮ BETONOVÝCH</t>
  </si>
  <si>
    <t>1842808157</t>
  </si>
  <si>
    <t>Zpevněné plochy chodníků před lícem opěry 01 a 02. Zámkové betonové dlaždice.</t>
  </si>
  <si>
    <t>Poznámka k souboru cen:_x000d_
Položka zahrnuje:_x000d_
_x000d_
- nutné zemní práce (svahování, úpravu pláně a pod.)_x000d_
- dodání dílce požadovaného tvaru a vlastností, jeho skladování, doprava a osazení do definitivní polohy, včetně komplexní technologie výroby a montáže dílců, ošetření a ochrana dílců,_x000d_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pod.)_x000d_
Položka nezahrnuje:_x000d_
- podklad pod dlažbu, vykazuje se samostatně položkami SD 45</t>
  </si>
  <si>
    <t>"Plocha chodníku z bet. dílců před římsou (před opěrou 01 vpravo): "1,000*0,060*78,000</t>
  </si>
  <si>
    <t>"Plocha chodníku z bet. dílců za římsou (za opěrou 02 vpravo): "1,000*0,060*78,000</t>
  </si>
  <si>
    <t>C33</t>
  </si>
  <si>
    <t>A33+B33</t>
  </si>
  <si>
    <t>56331</t>
  </si>
  <si>
    <t>VOZOVKOVÉ VRSTVY ZE ŠTĚRKODRTI TL. DO 50MM</t>
  </si>
  <si>
    <t>-82848866</t>
  </si>
  <si>
    <t>Podkladní vrstva chodníku procházejících podél líce opěry 01 a 02 pod klenbou, plocha zpevnění viz položka č. 451312, tl. podkladní vrstvy 30mm.</t>
  </si>
  <si>
    <t>"podkladní plocha chodníku před opěrou 01 tl. 30mm - drcené kamenivo fr 4/8: "1,000*78,000</t>
  </si>
  <si>
    <t>"podkladní plocha chodníku za opěrou 02 tl. 30mm - drcené kamenivo fr 4/8: "1,000*78,000</t>
  </si>
  <si>
    <t>C34</t>
  </si>
  <si>
    <t>A34+B34</t>
  </si>
  <si>
    <t>přidružená stavební výroba</t>
  </si>
  <si>
    <t>35</t>
  </si>
  <si>
    <t>711112</t>
  </si>
  <si>
    <t>IZOLACE BĚŽNÝCH KONSTRUKCÍ PROTI ZEMNÍ VLHKOSTI ASFALTOVÝMI PÁSY</t>
  </si>
  <si>
    <t>-2040315516</t>
  </si>
  <si>
    <t>izolace rubu klenbové konstrukce NAIP (včetně prac. a dilatačních spar) včetně vytyžení v čele NK na parapetní zídku</t>
  </si>
  <si>
    <t>Poznámka k souboru cen:_x000d_
Položka zahrnuje:_x000d_
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geotextilii</t>
  </si>
  <si>
    <t>"Rub klenbová NK: "32,500*52,500</t>
  </si>
  <si>
    <t>"Rub klenbových dílců mostních křídel na čele Schirnding (prum výšky 3,55m): "2,000*5,400*10,000</t>
  </si>
  <si>
    <t xml:space="preserve">"Rub klenbových dílců mostních křídel na čele Cheb  (prum výšky 2,80m): "2,000*5,600*12,500</t>
  </si>
  <si>
    <t>D35</t>
  </si>
  <si>
    <t>A35+B35+C35</t>
  </si>
  <si>
    <t>36</t>
  </si>
  <si>
    <t>711509</t>
  </si>
  <si>
    <t>OCHRANA IZOLACE NA POVRCHU TEXTILIÍ</t>
  </si>
  <si>
    <t>-733603795</t>
  </si>
  <si>
    <t>ochrana izolace, vykázáno bez přesahů, rubové plochy - 2x300 g/m2, lícové plochy - 1x300 g/m2.</t>
  </si>
  <si>
    <t>Poznámka k souboru cen:_x000d_
Položka zahrnuje:_x000d_
_x000d_
- dodání předepsaného ochranného materiálu_x000d_
- zřízení ochrany izolace_x000d_
Položka nezahrnuje:_x000d_
- x</t>
  </si>
  <si>
    <t>"rub klenobové části NK - viz položka č. 711112: "32,500*52,500</t>
  </si>
  <si>
    <t>"Rub klenbových dílců křídel na čele Schirnding (prum výšky 3,55m) - viz položka č. 711112: "2,000*5,400*10,000</t>
  </si>
  <si>
    <t xml:space="preserve">"Rub klenbových dílců křídel na čele Cheb  (prum výšky 2,80m) - viz položka č. 711112: "2,000*5,600*12,500</t>
  </si>
  <si>
    <t>"Lícové zasypané části klenby včetně křídel na straně op 01 - rozvinutá délka 1,55m: "1,550*75,000</t>
  </si>
  <si>
    <t>"Lícové zasypané části klenby včetně křídel na straně op 02 - rozvinutá délka 1,80m: "1,800*75,000</t>
  </si>
  <si>
    <t>"Čela zasypaných částí křídel (4 konce = čela křídel s prům. plochou geotext. = 2,0m2): "4,000*2,000</t>
  </si>
  <si>
    <t>G36</t>
  </si>
  <si>
    <t>A36+B36+C36+D36+E36+F36</t>
  </si>
  <si>
    <t>37</t>
  </si>
  <si>
    <t>9111C1</t>
  </si>
  <si>
    <t>ZÁBRADLÍ SILNIČNÍ LANKOVÉ - DODÁVKA A MONTÁŽ</t>
  </si>
  <si>
    <t>-276914379</t>
  </si>
  <si>
    <t>nové zábradlí na čele parapetní zídky a horních povrchu klenbových částí křídel, vč. kotvení a podlití, vč. PKO a nátěru,</t>
  </si>
  <si>
    <t>Poznámka k souboru cen:_x000d_
Položka zahrnuje:_x000d_
_x000d_
- dodání zábradlí bez ohledu na materiál sloupků (ocel, kompozit) včetně předepsané povrchové úpravy_x000d_
- osazení sloupků zaberaněním nebo osazením do betonových bloků bez ohledu na jejich materiál (včetně betonových bloků a nutných zemních prací)_x000d_
- případné bednění ( trubku) betonové patky v gabionové zdi_x000d_
Položka nezahrnuje:_x000d_
- x</t>
  </si>
  <si>
    <t>A43</t>
  </si>
  <si>
    <t>"OCELOVÉ ZÁBRADLÍ (LANKOVÉ DLE MVL 720): "20,300</t>
  </si>
  <si>
    <t>91345</t>
  </si>
  <si>
    <t>NIVELAČNÍ ZNAČKY KOVOVÉ</t>
  </si>
  <si>
    <t>-1724684585</t>
  </si>
  <si>
    <t>na parapetní římsové zídce hřebové, na začátku křídel čepové, dle VL 4 509.01</t>
  </si>
  <si>
    <t>Poznámka k souboru cen:_x000d_
Položka zahrnuje:_x000d_
_x000d_
- dodání a osazení nivelační značky včetně nutných zemních prací_x000d_
- vnitrostaveništní a mimostaveništní dopravu_x000d_
Položka nezahrnuje:_x000d_
- x</t>
  </si>
  <si>
    <t>"křídlo opěry 01 - 2ks čepové značky: "2,000</t>
  </si>
  <si>
    <t>"křídlo opěry 02 - 2ks čepové značek: "2,000</t>
  </si>
  <si>
    <t>"parapetní římsy v čele NK - 2+2 ks hřebové značky : "4,000</t>
  </si>
  <si>
    <t>D38</t>
  </si>
  <si>
    <t>A38+B38+C38</t>
  </si>
  <si>
    <t>39</t>
  </si>
  <si>
    <t>91355</t>
  </si>
  <si>
    <t>EVIDENČNÍ ČÍSLO MOSTU</t>
  </si>
  <si>
    <t>-134080897</t>
  </si>
  <si>
    <t>ve směru jízdy na začátku na místní komunikace nad přesýpanou mostní konstrukcí na samostatném sloupku kotveném do betonové patky</t>
  </si>
  <si>
    <t>Poznámka k souboru cen:_x000d_
Položka zahrnuje:_x000d_
_x000d_
- štítek s evidenčním číslem mostu_x000d_
- sloupek dopravní značky včetně osazení a nutných zemních prací a zabetonování_x000d_
Položka nezahrnuje:_x000d_
- x</t>
  </si>
  <si>
    <t>"na straně ulice Dyleňská: "1,000</t>
  </si>
  <si>
    <t>"na straně ulice Blanická: "1,000</t>
  </si>
  <si>
    <t>C39</t>
  </si>
  <si>
    <t>A39+B39</t>
  </si>
  <si>
    <t>808091838</t>
  </si>
  <si>
    <t>"ohraničení chodníku před lícem opěry 01 ze strany žel. Trati: "78,000</t>
  </si>
  <si>
    <t>"ohraničení chodníku před lícem opěry 02 ze strany žel. Trati: "78,000</t>
  </si>
  <si>
    <t>"ohraničení ukončení chodníku A40 zpevnění kamen do betonu u opěřy 01 na začátku A40 konci: "2,000*3,500</t>
  </si>
  <si>
    <t>"ohraničení ukončení chodníku A40 zpevnění kamen do betonu u opěřy 01 na začátku A40 konci: "2,000*3,100</t>
  </si>
  <si>
    <t>E40</t>
  </si>
  <si>
    <t>A40+B40+C40+D40</t>
  </si>
  <si>
    <t>41</t>
  </si>
  <si>
    <t>932111</t>
  </si>
  <si>
    <t>PROTIDOTYKOVÉ ZÁBRANY ŠTÍTOVÉ - ZŘÍZENÍ S DODÁNÍM</t>
  </si>
  <si>
    <t>1316789763</t>
  </si>
  <si>
    <t>protidotyková zábrany v čele NK nad parapetní římsovou zídkou - ochrana nad trakcí železnice</t>
  </si>
  <si>
    <t>Poznámka k souboru cen:_x000d_
Položka zahrnuje:_x000d_
_x000d_
- veškerý materiál, výrobky a polotovary_x000d_
- mimostaveništní a vnitrostaveništní doprava (rovněž přesuny)_x000d_
- naložení a složení, zřízení zábrany_x000d_
- případné protikorozní ochrany_x000d_
Položka nezahrnuje:_x000d_
- x_x000d_
Způsob měření:_x000d_
- měří se plocha v metrech čtverečných.</t>
  </si>
  <si>
    <t>"Čelo NK na straně žel. Trati směr Schirnding: "2,000*14,700</t>
  </si>
  <si>
    <t>"Čelo NK na straně žel. Trati směr Cheb: "2,000*14,700</t>
  </si>
  <si>
    <t>C37</t>
  </si>
  <si>
    <t>A37+B37</t>
  </si>
  <si>
    <t>42</t>
  </si>
  <si>
    <t>916812</t>
  </si>
  <si>
    <t>ODDĚL OPLOCENÍ S PODSTAVCI DRÁTĚNNÉ - MONTÁŽ S PŘESUNEM</t>
  </si>
  <si>
    <t>-2126197290</t>
  </si>
  <si>
    <t>Oplocení staveniště - realizace oplocení</t>
  </si>
  <si>
    <t>Poznámka k souboru cen:_x000d_
Položka zahrnuje:_x000d_
_x000d_
- přemístění zařízení z dočasné skládky a jeho osazení a montáž na místě určeném projektem_x000d_
- údržbu po celou dobu trvání funkce_x000d_
- náhradu zničených nebo ztracených kusů_x000d_
- nutnou opravu poškozených částí_x000d_
Položka nezahrnuje:_x000d_
- x</t>
  </si>
  <si>
    <t>"Oplocení staveniště v průběhu výstavby (100m Dyleňská + 80m Blanická A41 U Tratí): "180,000</t>
  </si>
  <si>
    <t>43</t>
  </si>
  <si>
    <t>916813</t>
  </si>
  <si>
    <t>ODDĚL OPLOCENÍ S PODSTAVCI DRÁTĚNNÉ - DEMONTÁŽ</t>
  </si>
  <si>
    <t>-2038192144</t>
  </si>
  <si>
    <t>Oplocení staveniště - odsttranění oplocení</t>
  </si>
  <si>
    <t>A42</t>
  </si>
  <si>
    <t>"Oplocení staveniště v průběhu výstavby: "180,000</t>
  </si>
  <si>
    <t>44</t>
  </si>
  <si>
    <t>916819</t>
  </si>
  <si>
    <t>ODDĚL OPLOCENÍ S PODSTAVCI DRÁTĚNNÉ - NÁJEMNÉ</t>
  </si>
  <si>
    <t>MDEN</t>
  </si>
  <si>
    <t>-1800273272</t>
  </si>
  <si>
    <t>Oplocení staveniště - pronájem oplocení</t>
  </si>
  <si>
    <t>Poznámka k souboru cen:_x000d_
Položka zahrnuje:_x000d_
_x000d_
- sazbu za pronájem zařízení_x000d_
Položka nezahrnuje:_x000d_
- x_x000d_
Způsob měření:_x000d_
- součin počtu zařízení a počtu dní použití.</t>
  </si>
  <si>
    <t>A44</t>
  </si>
  <si>
    <t>"Etapa výstavby (9 měsíců = 270 dnů): "270,000*180,000</t>
  </si>
  <si>
    <t>SO 301 - Přeložka inž. sítí CHEVAK Cheb a.s.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</si>
  <si>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</si>
  <si>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</si>
  <si>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</si>
  <si>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</si>
  <si>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</si>
  <si>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</si>
  <si>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</si>
  <si>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</si>
  <si>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</si>
  <si>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</si>
  <si>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</si>
  <si>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115101301</t>
  </si>
  <si>
    <t>Pohotovost čerpací soupravy pro dopravní výšku do 10 m přítok do 500 l/min</t>
  </si>
  <si>
    <t>den</t>
  </si>
  <si>
    <t>CS ÚRS 2025 02</t>
  </si>
  <si>
    <t>1397235071</t>
  </si>
  <si>
    <t>Pohotovost záložní čerpací soupravy pro dopravní výšku do 10 m s uvažovaným průměrným přítokem do 500 l/min</t>
  </si>
  <si>
    <t>https://podminky.urs.cz/item/CS_URS_2025_02/115101301</t>
  </si>
  <si>
    <t>131351201</t>
  </si>
  <si>
    <t>Hloubení jam zapažených v hornině třídy těžitelnosti II skupiny 4 objem do 20 m3 strojně</t>
  </si>
  <si>
    <t>m3</t>
  </si>
  <si>
    <t>529762894</t>
  </si>
  <si>
    <t>Hloubení zapažených jam a zářezů strojně s urovnáním dna do předepsaného profilu a spádu v hornině třídy těžitelnosti II skupiny 4 do 20 m3</t>
  </si>
  <si>
    <t>https://podminky.urs.cz/item/CS_URS_2025_02/131351201</t>
  </si>
  <si>
    <t>1,4*1,4*(2,81+2,99+1,22+0,79) "revizní šachty kanalizace"</t>
  </si>
  <si>
    <t>Součet</t>
  </si>
  <si>
    <t>132354204</t>
  </si>
  <si>
    <t>Hloubení zapažených rýh š do 2000 mm v hornině třídy těžitelnosti II skupiny 4 objem do 500 m3</t>
  </si>
  <si>
    <t>781743451</t>
  </si>
  <si>
    <t>Hloubení zapažených rýh šířky přes 800 do 2 000 mm strojně s urovnáním dna do předepsaného profilu a spádu v hornině třídy těžitelnosti II skupiny 4 přes 100 do 500 m3</t>
  </si>
  <si>
    <t>https://podminky.urs.cz/item/CS_URS_2025_02/132354204</t>
  </si>
  <si>
    <t>90,52*2,3*1,2 "gravitační kanalizace + vodovod"</t>
  </si>
  <si>
    <t>9,95*1,6*1,0 "vodovod"</t>
  </si>
  <si>
    <t>151101101</t>
  </si>
  <si>
    <t>Zřízení příložného pažení a rozepření stěn rýh hl do 2 m</t>
  </si>
  <si>
    <t>m2</t>
  </si>
  <si>
    <t>-166096958</t>
  </si>
  <si>
    <t>Zřízení pažení a rozepření stěn rýh pro podzemní vedení příložné pro jakoukoliv mezerovitost, hloubky do 2 m</t>
  </si>
  <si>
    <t>https://podminky.urs.cz/item/CS_URS_2025_02/151101101</t>
  </si>
  <si>
    <t>90,52*2,3*2 "gravitační kanalizace + vodovod"</t>
  </si>
  <si>
    <t>9,95*1,6*2 "vodovod"</t>
  </si>
  <si>
    <t>4*1,4*(2,81+2,99+1,22+0,79) "revizní šachty kanalizace"</t>
  </si>
  <si>
    <t>151101111</t>
  </si>
  <si>
    <t>Odstranění příložného pažení a rozepření stěn rýh hl do 2 m</t>
  </si>
  <si>
    <t>-535084879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</si>
  <si>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</si>
  <si>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</si>
  <si>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162751136</t>
  </si>
  <si>
    <t>Vodorovné přemístění přes 8 000 do 9000 m výkopku/sypaniny z horniny třídy těžitelnosti II skupiny 4 a 5</t>
  </si>
  <si>
    <t>-1160990003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</si>
  <si>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</si>
  <si>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https://podminky.urs.cz/item/CS_URS_2025_02/162751136</t>
  </si>
  <si>
    <t>15,308+265,755-191,008</t>
  </si>
  <si>
    <t>167151102</t>
  </si>
  <si>
    <t>Nakládání výkopku z hornin třídy těžitelnosti II skupiny 4 a 5 do 100 m3</t>
  </si>
  <si>
    <t>-1835909960</t>
  </si>
  <si>
    <t>Nakládání, skládání a překládání neulehlého výkopku nebo sypaniny strojně nakládání, množství do 100 m3, z horniny třídy těžitelnosti II, skupiny 4 a 5</t>
  </si>
  <si>
    <t>https://podminky.urs.cz/item/CS_URS_2025_02/167151102</t>
  </si>
  <si>
    <t>90,055</t>
  </si>
  <si>
    <t>171201221</t>
  </si>
  <si>
    <t>Poplatek za uložení na skládce (skládkovné) zeminy a kamení kód odpadu 17 05 04</t>
  </si>
  <si>
    <t>t</t>
  </si>
  <si>
    <t>689656074</t>
  </si>
  <si>
    <t>Poplatek za uložení stavebního odpadu na skládce (skládkovné) zeminy a kamení zatříděného do Katalogu odpadů pod kódem 17 05 04</t>
  </si>
  <si>
    <t>https://podminky.urs.cz/item/CS_URS_2025_02/171201221</t>
  </si>
  <si>
    <t>90,055*1,8</t>
  </si>
  <si>
    <t>171251201</t>
  </si>
  <si>
    <t>Uložení sypaniny na skládky nebo meziskládky</t>
  </si>
  <si>
    <t>-582533860</t>
  </si>
  <si>
    <t>Uložení sypaniny na skládky nebo meziskládky bez hutnění s upravením uložené sypaniny do předepsaného tvaru</t>
  </si>
  <si>
    <t>https://podminky.urs.cz/item/CS_URS_2025_02/171251201</t>
  </si>
  <si>
    <t>174151101</t>
  </si>
  <si>
    <t>Zásyp jam, šachet rýh nebo kolem objektů sypaninou se zhutněním</t>
  </si>
  <si>
    <t>-2019135514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</si>
  <si>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</si>
  <si>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</si>
  <si>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90,52*(2,3-(0,1+0,3+0,3))*1,2 "gravitační kanalizace + vodovod"</t>
  </si>
  <si>
    <t>9,95*(1,6-(0,1+0,11+0,3))*1,0 "vodovod"</t>
  </si>
  <si>
    <t>1,4*1,4*(2,81+2,99+1,22+0,79)-(3,14*0,62*0,62*(2,71+2,89+1,12+0,69)) "revizní šachty kanalizace"</t>
  </si>
  <si>
    <t>175151101</t>
  </si>
  <si>
    <t>Obsypání potrubí strojně sypaninou bez prohození, uloženou do 3 m</t>
  </si>
  <si>
    <t>1465167707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</si>
  <si>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</si>
  <si>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</si>
  <si>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90,52*(0,3+0,3)*1-90,52*3,14*0,15*0,15 "gravitační kanalizace + vodovod"</t>
  </si>
  <si>
    <t>9,95*(0,1+0,3)*0,8-9,95*3,14*0,05*0,05 "vodovod"</t>
  </si>
  <si>
    <t>58344121</t>
  </si>
  <si>
    <t>štěrkodrť frakce 0/8</t>
  </si>
  <si>
    <t>2094928313</t>
  </si>
  <si>
    <t>51,023*2</t>
  </si>
  <si>
    <t>181913112</t>
  </si>
  <si>
    <t>Úprava pláně v hornině třídy těžitelnosti II skupiny 4 se zhutněním ručně</t>
  </si>
  <si>
    <t>-509980532</t>
  </si>
  <si>
    <t>Úprava pláně vyrovnáním výškových rozdílů ručně v hornině třídy těžitelnosti II skupiny 4 se zhutněním</t>
  </si>
  <si>
    <t>https://podminky.urs.cz/item/CS_URS_2025_02/181913112</t>
  </si>
  <si>
    <t>4*(1,4*1,4-3,14*0,3*0,3) "revizní šachty kanalizace"</t>
  </si>
  <si>
    <t>90,52*1,2 "gravitační kanalizace + vodovod"</t>
  </si>
  <si>
    <t>9,95*1 "vodovod"</t>
  </si>
  <si>
    <t>Vodorovné konstrukce</t>
  </si>
  <si>
    <t>451572111</t>
  </si>
  <si>
    <t>Lože pod potrubí otevřený výkop z kameniva drobného těženého</t>
  </si>
  <si>
    <t>1951774870</t>
  </si>
  <si>
    <t>Lože pod potrubí, stoky a drobné objekty v otevřeném výkopu z kameniva drobného těženého 0 až 4 mm</t>
  </si>
  <si>
    <t>https://podminky.urs.cz/item/CS_URS_2025_02/451572111</t>
  </si>
  <si>
    <t>90,52*0,1*1 "gravitační kanalizace + vodovod"</t>
  </si>
  <si>
    <t>9,95*0,1*0,8 "vodovod"</t>
  </si>
  <si>
    <t>452311151</t>
  </si>
  <si>
    <t>Podkladní desky z betonu prostého bez zvýšených nároků na prostředí tř. C 20/25 otevřený výkop</t>
  </si>
  <si>
    <t>-1913015199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</si>
  <si>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</si>
  <si>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https://podminky.urs.cz/item/CS_URS_2025_02/452311151</t>
  </si>
  <si>
    <t>1,4*1,4*0,15*4 "revizní šachty kanalizace"</t>
  </si>
  <si>
    <t>59224061</t>
  </si>
  <si>
    <t>dno betonové šachtové DN 1000 100x60x15cm výtok 25-30cm</t>
  </si>
  <si>
    <t>kus</t>
  </si>
  <si>
    <t>-1329911032</t>
  </si>
  <si>
    <t>894414111</t>
  </si>
  <si>
    <t>Osazení betonových nebo železobetonových dílců pro šachty skruží základových (dno)</t>
  </si>
  <si>
    <t>-1842268283</t>
  </si>
  <si>
    <t>https://podminky.urs.cz/item/CS_URS_2025_02/894414111</t>
  </si>
  <si>
    <t>59224069</t>
  </si>
  <si>
    <t>skruž betonová DN 1000x1000 100x100x12cm</t>
  </si>
  <si>
    <t>-271328284</t>
  </si>
  <si>
    <t>59224067</t>
  </si>
  <si>
    <t>skruž betonová DN 1000x500 100x50x12cm</t>
  </si>
  <si>
    <t>372646892</t>
  </si>
  <si>
    <t>59224065</t>
  </si>
  <si>
    <t>skruž betonová DN 1000x250 100x25x12cm</t>
  </si>
  <si>
    <t>1246072298</t>
  </si>
  <si>
    <t>894411311</t>
  </si>
  <si>
    <t>Osazení betonových nebo železobetonových dílců pro šachty skruží rovných</t>
  </si>
  <si>
    <t>-160083452</t>
  </si>
  <si>
    <t>https://podminky.urs.cz/item/CS_URS_2025_02/894411311</t>
  </si>
  <si>
    <t>59224056</t>
  </si>
  <si>
    <t>konus betonové šachty DN 1000 kanalizační 100x62,5x67cm kapsové stupadlo</t>
  </si>
  <si>
    <t>-1811043604</t>
  </si>
  <si>
    <t>894412411</t>
  </si>
  <si>
    <t>Osazení betonových nebo železobetonových dílců pro šachty skruží přechodových</t>
  </si>
  <si>
    <t>-1833908658</t>
  </si>
  <si>
    <t>https://podminky.urs.cz/item/CS_URS_2025_02/894412411</t>
  </si>
  <si>
    <t>59224540</t>
  </si>
  <si>
    <t>deska betonová zákrytová šachty DN 1000 kanalizační 100/62,5x30cm</t>
  </si>
  <si>
    <t>-347490072</t>
  </si>
  <si>
    <t>894414211</t>
  </si>
  <si>
    <t>Osazení betonových nebo železobetonových dílců pro šachty desek zákrytových</t>
  </si>
  <si>
    <t>271084225</t>
  </si>
  <si>
    <t>https://podminky.urs.cz/item/CS_URS_2025_02/894414211</t>
  </si>
  <si>
    <t>59224188</t>
  </si>
  <si>
    <t>prstenec šachtový vyrovnávací betonový 625x120x120mm</t>
  </si>
  <si>
    <t>-53126068</t>
  </si>
  <si>
    <t>59224176</t>
  </si>
  <si>
    <t>prstenec šachtový vyrovnávací betonový 625x120x80mm</t>
  </si>
  <si>
    <t>826808667</t>
  </si>
  <si>
    <t>59224185</t>
  </si>
  <si>
    <t>prstenec šachtový vyrovnávací betonový 625x120x60mm</t>
  </si>
  <si>
    <t>1951030654</t>
  </si>
  <si>
    <t>452112112</t>
  </si>
  <si>
    <t>Osazení betonových prstenců nebo rámů do malty výšky do 100 mm pod poklopy a mříže</t>
  </si>
  <si>
    <t>-1958709882</t>
  </si>
  <si>
    <t>Osazení betonových dílců prstenců nebo rámů pod poklopy a mříže do malty, výšky do 100 mm</t>
  </si>
  <si>
    <t>https://podminky.urs.cz/item/CS_URS_2025_02/452112112</t>
  </si>
  <si>
    <t>452112122</t>
  </si>
  <si>
    <t>Osazení betonových prstenců nebo rámů do malty výšky přes 100 do 200 mm pod poklopy a mříže</t>
  </si>
  <si>
    <t>1237015116</t>
  </si>
  <si>
    <t>Osazení betonových dílců prstenců nebo rámů pod poklopy a mříže do malty, výšky přes 100 do 200 mm</t>
  </si>
  <si>
    <t>https://podminky.urs.cz/item/CS_URS_2025_02/452112122</t>
  </si>
  <si>
    <t>59224348</t>
  </si>
  <si>
    <t>těsnění elastomerové pro spojení šachetních dílů DN 1000</t>
  </si>
  <si>
    <t>1964944750</t>
  </si>
  <si>
    <t>55241406</t>
  </si>
  <si>
    <t>poklop šachtový s rámem DN 600 třída D400 s odvětráním</t>
  </si>
  <si>
    <t>1573549496</t>
  </si>
  <si>
    <t>899104112</t>
  </si>
  <si>
    <t>Osazení poklopů litinových, ocelových nebo železobetonových včetně rámů pro třídu zatížení D400, E600</t>
  </si>
  <si>
    <t>997993902</t>
  </si>
  <si>
    <t>Osazení poklopů šachtových litinových, ocelových nebo železobetonových včetně rámů pro třídu zatížení D400, E600</t>
  </si>
  <si>
    <t>https://podminky.urs.cz/item/CS_URS_2025_02/899104112</t>
  </si>
  <si>
    <t>Komunikace pozemní</t>
  </si>
  <si>
    <t>564730001</t>
  </si>
  <si>
    <t>Podklad nebo kryt z kameniva hrubého drceného vel. 8-16 mm plochy do 100 m2 tl 100 mm</t>
  </si>
  <si>
    <t>124925131</t>
  </si>
  <si>
    <t>Podklad nebo kryt z kameniva hrubého drceného vel. 8-16 mm s rozprostřením a zhutněním plochy jednotlivě do 100 m2, po zhutnění tl. 100 mm</t>
  </si>
  <si>
    <t>https://podminky.urs.cz/item/CS_URS_2025_02/564730001</t>
  </si>
  <si>
    <t>1,2*1,2 "gravitační kanalizace"</t>
  </si>
  <si>
    <t>1,4*1,4-3,14*0,3*0,3 "kanalizační šachta"</t>
  </si>
  <si>
    <t>564871116</t>
  </si>
  <si>
    <t>Podklad ze štěrkodrtě ŠD plochy přes 100 m2 tl. 300 mm</t>
  </si>
  <si>
    <t>-865942604</t>
  </si>
  <si>
    <t>Podklad ze štěrkodrti ŠD s rozprostřením a zhutněním plochy přes 100 m2, po zhutnění tl. 300 mm</t>
  </si>
  <si>
    <t>https://podminky.urs.cz/item/CS_URS_2025_02/564871116</t>
  </si>
  <si>
    <t>565175113</t>
  </si>
  <si>
    <t>Asfaltový beton vrstva podkladní ACP 16 S tl 120 mm š do 3 m z nemodifikovaného asfaltu</t>
  </si>
  <si>
    <t>1182699391</t>
  </si>
  <si>
    <t>Asfaltový beton vrstva podkladní ACP 16 z nemodifikovaného asfaltu s rozprostřením a zhutněním ACP 16 S v pruhu šířky přes 1,5 do 3 m, po zhutnění tl. 120 mm</t>
  </si>
  <si>
    <t>https://podminky.urs.cz/item/CS_URS_2025_02/565175113</t>
  </si>
  <si>
    <t>1,2*2,2 "gravitační kanalizace"</t>
  </si>
  <si>
    <t>577134211</t>
  </si>
  <si>
    <t>Asfaltový beton vrstva obrusná ACO 11 tř. II tl 40 mm š do 3 m z nemodifikovaného asfaltu</t>
  </si>
  <si>
    <t>-991242038</t>
  </si>
  <si>
    <t>Asfaltový beton vrstva obrusná ACO 11 z nemodifikovaného asfaltu s rozprostřením a se zhutněním ACO 11 v pruhu šířky přes 1,5 do 3 m, po zhutnění tl. 40 mm</t>
  </si>
  <si>
    <t>https://podminky.urs.cz/item/CS_URS_2025_02/577134211</t>
  </si>
  <si>
    <t>577166111</t>
  </si>
  <si>
    <t>Asfaltový beton vrstva ložní ACL 22 + tl 70 mm š do 3 m z nemodifikovaného asfaltu</t>
  </si>
  <si>
    <t>-582538963</t>
  </si>
  <si>
    <t>Asfaltový beton vrstva ložní ACL 22 z nemodifikovaného asfaltu s rozprostřením a zhutněním ACL 22 + v pruhu šířky do 3 m, po zhutnění tl. 70 mm</t>
  </si>
  <si>
    <t>https://podminky.urs.cz/item/CS_URS_2025_02/577166111</t>
  </si>
  <si>
    <t>564811011</t>
  </si>
  <si>
    <t>Podklad ze štěrkodrtě ŠD plochy do 100 m2 tl 50 mm</t>
  </si>
  <si>
    <t>-308656142</t>
  </si>
  <si>
    <t>Podklad ze štěrkodrti ŠD s rozprostřením a zhutněním plochy jednotlivě do 100 m2, po zhutnění tl. 50 mm</t>
  </si>
  <si>
    <t>https://podminky.urs.cz/item/CS_URS_2025_02/564811011</t>
  </si>
  <si>
    <t xml:space="preserve">8*1,2    "kanalizační + vodovodní přípojka"</t>
  </si>
  <si>
    <t>596211110</t>
  </si>
  <si>
    <t>Kladení zámkové dlažby komunikací pro pěší ručně tl 60 mm skupiny A pl do 50 m2</t>
  </si>
  <si>
    <t>1002224395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</si>
  <si>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</si>
  <si>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</si>
  <si>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 xml:space="preserve">8*1,6  "kanalizační + vodovodní přípojka"</t>
  </si>
  <si>
    <t>Trubní vedení</t>
  </si>
  <si>
    <t>28614132</t>
  </si>
  <si>
    <t>trubka kanalizační žebrovaná PP DN 300x5000mm</t>
  </si>
  <si>
    <t>m</t>
  </si>
  <si>
    <t>52037771</t>
  </si>
  <si>
    <t>90,52*1,1</t>
  </si>
  <si>
    <t>871370430</t>
  </si>
  <si>
    <t>Montáž kanalizačního potrubí korugovaného SN 16 z polypropylenu DN 300</t>
  </si>
  <si>
    <t>451671096</t>
  </si>
  <si>
    <t>Montáž kanalizačního potrubí z polypropylenu PP korugovaného nebo žebrovaného SN 16 DN 300</t>
  </si>
  <si>
    <t>https://podminky.urs.cz/item/CS_URS_2025_02/871370430</t>
  </si>
  <si>
    <t>359901211</t>
  </si>
  <si>
    <t>Monitoring stoky jakékoli výšky na nové kanalizaci</t>
  </si>
  <si>
    <t>1348751450</t>
  </si>
  <si>
    <t>Monitoring stok (kamerový systém) jakékoli výšky nová kanalizace</t>
  </si>
  <si>
    <t>https://podminky.urs.cz/item/CS_URS_2025_02/359901211</t>
  </si>
  <si>
    <t>90,52</t>
  </si>
  <si>
    <t>892372121</t>
  </si>
  <si>
    <t>Tlaková zkouška vzduchem potrubí DN 300 těsnícím vakem ucpávkovým</t>
  </si>
  <si>
    <t>úsek</t>
  </si>
  <si>
    <t>585023445</t>
  </si>
  <si>
    <t>Tlakové zkoušky vzduchem těsnícími vaky ucpávkovými DN 300</t>
  </si>
  <si>
    <t>https://podminky.urs.cz/item/CS_URS_2025_02/892372121</t>
  </si>
  <si>
    <t>45</t>
  </si>
  <si>
    <t>28613531</t>
  </si>
  <si>
    <t>potrubí vodovodní třívrstvé PE100 RC SDR11 110x10,0mm</t>
  </si>
  <si>
    <t>-1623700786</t>
  </si>
  <si>
    <t>86,56*1,1</t>
  </si>
  <si>
    <t>46</t>
  </si>
  <si>
    <t>871251211</t>
  </si>
  <si>
    <t>Montáž potrubí z PE100 RC SDR 11 otevřený výkop svařovaných elektrotvarovkou d 110 x 10,0 mm</t>
  </si>
  <si>
    <t>-1555590374</t>
  </si>
  <si>
    <t>Montáž vodovodního potrubí z polyetylenu PE100 RC v otevřeném výkopu svařovaných elektrotvarovkou SDR 11/PN16 d 110 x 10,0 mm</t>
  </si>
  <si>
    <t>https://podminky.urs.cz/item/CS_URS_2025_02/871251211</t>
  </si>
  <si>
    <t>47</t>
  </si>
  <si>
    <t>28615975</t>
  </si>
  <si>
    <t>elektrospojka SDR11 PE 100 PN16 D 110mm</t>
  </si>
  <si>
    <t>-850321361</t>
  </si>
  <si>
    <t>48</t>
  </si>
  <si>
    <t>28614898R</t>
  </si>
  <si>
    <t>-793494318</t>
  </si>
  <si>
    <t>oblouk 15° SDR11 PE 100 RC PN16 D 110mm</t>
  </si>
  <si>
    <t>49</t>
  </si>
  <si>
    <t>877251101</t>
  </si>
  <si>
    <t>Montáž elektrospojek na vodovodním potrubí z PE trub d 110</t>
  </si>
  <si>
    <t>-1894599433</t>
  </si>
  <si>
    <t>Montáž tvarovek na vodovodním plastovém potrubí z polyetylenu PE 100 elektrotvarovek SDR 11/PN16 spojek, oblouků nebo redukcí d 110</t>
  </si>
  <si>
    <t>https://podminky.urs.cz/item/CS_URS_2025_02/877251101</t>
  </si>
  <si>
    <t>50</t>
  </si>
  <si>
    <t>28614937</t>
  </si>
  <si>
    <t>elektrokoleno 90° PE 100 PN16 D 110mm</t>
  </si>
  <si>
    <t>-124215809</t>
  </si>
  <si>
    <t>51</t>
  </si>
  <si>
    <t>877251112</t>
  </si>
  <si>
    <t>Montáž elektrokolen 90° na vodovodním potrubí z PE trub d 110</t>
  </si>
  <si>
    <t>-763925731</t>
  </si>
  <si>
    <t>Montáž tvarovek na vodovodním plastovém potrubí z polyetylenu PE 100 elektrotvarovek SDR 11/PN16 kolen 90° d 110</t>
  </si>
  <si>
    <t>https://podminky.urs.cz/item/CS_URS_2025_02/877251112</t>
  </si>
  <si>
    <t>52</t>
  </si>
  <si>
    <t>55253516</t>
  </si>
  <si>
    <t>tvarovka přírubová litinová vodovodní s přírubovou odbočkou PN10/16 T-kus DN 100/100</t>
  </si>
  <si>
    <t>1456021408</t>
  </si>
  <si>
    <t>53</t>
  </si>
  <si>
    <t>857261131</t>
  </si>
  <si>
    <t>Montáž litinových tvarovek jednoosých hrdlových otevřený výkop s integrovaným těsněním DN 100</t>
  </si>
  <si>
    <t>144648488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</si>
  <si>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</si>
  <si>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</si>
  <si>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54</t>
  </si>
  <si>
    <t>31951004</t>
  </si>
  <si>
    <t>potrubní spojka jištěná proti posuvu hrdlo-příruba DN 100</t>
  </si>
  <si>
    <t>-115984315</t>
  </si>
  <si>
    <t>55</t>
  </si>
  <si>
    <t>2865334r</t>
  </si>
  <si>
    <t>494890990</t>
  </si>
  <si>
    <t>Zhotovení přírubového spoje DN80</t>
  </si>
  <si>
    <t>56</t>
  </si>
  <si>
    <t>42221213</t>
  </si>
  <si>
    <t>šoupě přírubové vodovodní krátká stavební dl DN 100 PN10-16</t>
  </si>
  <si>
    <t>275649543</t>
  </si>
  <si>
    <t>42291062</t>
  </si>
  <si>
    <t>souprava zemní pro šoupátka DN 100-150mm Rd 1,0m</t>
  </si>
  <si>
    <t>1051435967</t>
  </si>
  <si>
    <t>58</t>
  </si>
  <si>
    <t>891261112</t>
  </si>
  <si>
    <t>Montáž vodovodních šoupátek otevřený výkop DN 100</t>
  </si>
  <si>
    <t>225009482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</si>
  <si>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</si>
  <si>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</si>
  <si>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59</t>
  </si>
  <si>
    <t>42291454</t>
  </si>
  <si>
    <t>poklop uliční litinový samonivelační šoupátkový</t>
  </si>
  <si>
    <t>2020186195</t>
  </si>
  <si>
    <t>60</t>
  </si>
  <si>
    <t>42210050</t>
  </si>
  <si>
    <t>deska podkladová uličního poklopu litinového šoupatového</t>
  </si>
  <si>
    <t>1954098653</t>
  </si>
  <si>
    <t>61</t>
  </si>
  <si>
    <t>230220006</t>
  </si>
  <si>
    <t>Montáž litinového poklopu pro plynovod</t>
  </si>
  <si>
    <t>64</t>
  </si>
  <si>
    <t>-715118300</t>
  </si>
  <si>
    <t>Montáž příslušenství plynovodů poklopu litinového</t>
  </si>
  <si>
    <t>https://podminky.urs.cz/item/CS_URS_2025_02/230220006</t>
  </si>
  <si>
    <t>62</t>
  </si>
  <si>
    <t>111111R</t>
  </si>
  <si>
    <t>1801685971</t>
  </si>
  <si>
    <t>Betonové patky pod tvarovky a armatury do šachet - materiál + práce</t>
  </si>
  <si>
    <t>63</t>
  </si>
  <si>
    <t>892271111</t>
  </si>
  <si>
    <t>Tlaková zkouška vodou potrubí DN 100 nebo 125</t>
  </si>
  <si>
    <t>-1253885570</t>
  </si>
  <si>
    <t>Tlakové zkoušky vodou na potrubí DN 100 nebo 125</t>
  </si>
  <si>
    <t>https://podminky.urs.cz/item/CS_URS_2025_02/892271111</t>
  </si>
  <si>
    <t>86,56</t>
  </si>
  <si>
    <t>722290237</t>
  </si>
  <si>
    <t>Proplach a dezinfekce vodovodního potrubí DN přes 80 do 200</t>
  </si>
  <si>
    <t>141145878</t>
  </si>
  <si>
    <t>Zkoušky, proplach a desinfekce vodovodního potrubí proplach a desinfekce vodovodního potrubí přes DN 80 do DN 200</t>
  </si>
  <si>
    <t>https://podminky.urs.cz/item/CS_URS_2025_02/722290237</t>
  </si>
  <si>
    <t>65</t>
  </si>
  <si>
    <t>899713111</t>
  </si>
  <si>
    <t>Orientační tabulky na sloupku betonovém nebo ocelovém</t>
  </si>
  <si>
    <t>805243675</t>
  </si>
  <si>
    <t>Orientační tabulky na vodovodních a kanalizačních řadech na sloupku ocelovém nebo betonovém</t>
  </si>
  <si>
    <t>https://podminky.urs.cz/item/CS_URS_2025_02/899713111</t>
  </si>
  <si>
    <t>66</t>
  </si>
  <si>
    <t>899721111</t>
  </si>
  <si>
    <t>Signalizační vodič DN do 150 mm na potrubí</t>
  </si>
  <si>
    <t>-791379071</t>
  </si>
  <si>
    <t>Signalizační vodič na potrubí DN do 150 mm</t>
  </si>
  <si>
    <t>https://podminky.urs.cz/item/CS_URS_2025_02/899721111</t>
  </si>
  <si>
    <t>67</t>
  </si>
  <si>
    <t>899722112</t>
  </si>
  <si>
    <t>Krytí potrubí z plastů výstražnou fólií z PVC přes 20 do 25 cm</t>
  </si>
  <si>
    <t>1707242074</t>
  </si>
  <si>
    <t>Krytí potrubí z plastů výstražnou fólií z PVC šířky přes 20 do 25 cm</t>
  </si>
  <si>
    <t>https://podminky.urs.cz/item/CS_URS_2025_02/899722112</t>
  </si>
  <si>
    <t>90,52+86,56</t>
  </si>
  <si>
    <t>Ostatní konstrukce a práce, bourání</t>
  </si>
  <si>
    <t>68</t>
  </si>
  <si>
    <t>916131212</t>
  </si>
  <si>
    <t>Osazení silničního obrubníku betonového stojatého bez boční opěry do lože z betonu prostého</t>
  </si>
  <si>
    <t>888615526</t>
  </si>
  <si>
    <t>Osazení silničního obrubníku betonového se zřízením lože, s vyplněním a zatřením spár cementovou maltou stojatého bez boční opěry, do lože z betonu prostého</t>
  </si>
  <si>
    <t>https://podminky.urs.cz/item/CS_URS_2025_02/916131212</t>
  </si>
  <si>
    <t>69</t>
  </si>
  <si>
    <t>59217026</t>
  </si>
  <si>
    <t>obrubník silniční betonový 500x150x250mm</t>
  </si>
  <si>
    <t>-381711671</t>
  </si>
  <si>
    <t>2*1,02 "Přepočtené koeficientem množství</t>
  </si>
  <si>
    <t>919735112</t>
  </si>
  <si>
    <t>Řezání stávajícího živičného krytu hl přes 50 do 100 mm</t>
  </si>
  <si>
    <t>835570481</t>
  </si>
  <si>
    <t>Řezání stávajícího živičného krytu nebo podkladu hloubky přes 50 do 100 mm</t>
  </si>
  <si>
    <t>https://podminky.urs.cz/item/CS_URS_2025_02/919735112</t>
  </si>
  <si>
    <t>1,25+1,4*4</t>
  </si>
  <si>
    <t>997</t>
  </si>
  <si>
    <t>Přesun sutě</t>
  </si>
  <si>
    <t>71</t>
  </si>
  <si>
    <t>997221551</t>
  </si>
  <si>
    <t>Vodorovná doprava suti ze sypkých materiálů do 1 km</t>
  </si>
  <si>
    <t>1168442697</t>
  </si>
  <si>
    <t>Vodorovná doprava suti bez naložení, ale se složením a s hrubým urovnáním ze sypkých materiálů, na vzdálenost do 1 km</t>
  </si>
  <si>
    <t>https://podminky.urs.cz/item/CS_URS_2025_02/997221551</t>
  </si>
  <si>
    <t>1,2*2,2*0,11*2 "gravitační kanalizace"</t>
  </si>
  <si>
    <t>(1,4*1,4-3,14*0,3*0,3)*0,11*2 "kanalizační šachta"</t>
  </si>
  <si>
    <t>72</t>
  </si>
  <si>
    <t>997221559</t>
  </si>
  <si>
    <t>Příplatek ZKD 1 km u vodorovné dopravy suti ze sypkých materiálů</t>
  </si>
  <si>
    <t>-1323035561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</si>
  <si>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</si>
  <si>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</si>
  <si>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0,95*8</t>
  </si>
  <si>
    <t>73</t>
  </si>
  <si>
    <t>997221875</t>
  </si>
  <si>
    <t>Poplatek za uložení na recyklační skládce (skládkovné) stavebního odpadu asfaltového bez obsahu dehtu zatříděného do Katalogu odpadů pod kódem 17 03 02</t>
  </si>
  <si>
    <t>367352750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</si>
  <si>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</si>
  <si>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</si>
  <si>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0,95</t>
  </si>
  <si>
    <t>998</t>
  </si>
  <si>
    <t>Přesun hmot</t>
  </si>
  <si>
    <t>74</t>
  </si>
  <si>
    <t>998276101</t>
  </si>
  <si>
    <t>Přesun hmot pro trubní vedení z trub z plastických hmot otevřený výkop</t>
  </si>
  <si>
    <t>1673355595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</si>
  <si>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</si>
  <si>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</si>
  <si>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117,703*0,1 "Přepočtené koeficientem množství</t>
  </si>
  <si>
    <t>SO 302 - Přeložka drážní kanalizace</t>
  </si>
  <si>
    <t>-573400210</t>
  </si>
  <si>
    <t>131351203</t>
  </si>
  <si>
    <t>Hloubení jam zapažených v hornině třídy těžitelnosti II skupiny 4 objem do 100 m3 strojně</t>
  </si>
  <si>
    <t>-1202602330</t>
  </si>
  <si>
    <t>Hloubení zapažených jam a zářezů strojně s urovnáním dna do předepsaného profilu a spádu v hornině třídy těžitelnosti II skupiny 4 přes 50 do 100 m3</t>
  </si>
  <si>
    <t>https://podminky.urs.cz/item/CS_URS_2025_02/131351203</t>
  </si>
  <si>
    <t>2,5*2,5*(6,15+6,1) "revizní šachty kanalizace Š5a + Š5b"</t>
  </si>
  <si>
    <t>1,4*1,4*(1,87+1,82+1,80+1,77+1,63+1,41) "revizní šachty kanalizace"</t>
  </si>
  <si>
    <t>762663046</t>
  </si>
  <si>
    <t>89,98*1,75*1,2+(107,68-89,98)*4,1*1,2+6,78*1,59*1,2 "gravitační kanalizace"</t>
  </si>
  <si>
    <t>379233302</t>
  </si>
  <si>
    <t>4*2,5*(6,15+6,1) "revizní šachty kanalizace Š5a + Š5b"</t>
  </si>
  <si>
    <t>4*1,4*(1,87+1,82+1,80+1,77+1,63+1,41) "revizní šachty kanalizace"</t>
  </si>
  <si>
    <t>89,98*1,75*2+(107,68-89,98)*4,1*2+6,78*1,59*2 "gravitační kanalizace"</t>
  </si>
  <si>
    <t>800919025</t>
  </si>
  <si>
    <t>4*2,5*(6,05+6) "revizní šachty kanalizace Š5a + Š5b)"</t>
  </si>
  <si>
    <t>2129024863</t>
  </si>
  <si>
    <t>96,751+288,978-263,330</t>
  </si>
  <si>
    <t>167151112</t>
  </si>
  <si>
    <t>Nakládání výkopku z hornin třídy těžitelnosti II skupiny 4 a 5 přes 100 m3</t>
  </si>
  <si>
    <t>267281106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</si>
  <si>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</si>
  <si>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</si>
  <si>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122,399</t>
  </si>
  <si>
    <t>1837818489</t>
  </si>
  <si>
    <t>122,399*1,8</t>
  </si>
  <si>
    <t>-629660003</t>
  </si>
  <si>
    <t>581103882</t>
  </si>
  <si>
    <t>89,98*(1,75-0,1-0,3-0,3)*1,2+(107,68-89,98)*(4,1-0,1-0,3-0,3)*1,2+6,78*(1,59-0,1-0,3-0,3)*1,2 "gravitační kanalizace"</t>
  </si>
  <si>
    <t>2,5*2,5*(6,15+6,1)-3,14*0,62*0,62*(6,05+6) "revizní šachty kanalizace Š5a + Š5b)"</t>
  </si>
  <si>
    <t>1,4*1,4*(1,87+1,82+1,80+1,77+1,63+1,41)-3,14*0,62*0,62*(1,77+1,72+1,7+1,67+1,53+1,31) "revizní šachty kanalizace"</t>
  </si>
  <si>
    <t>-1441255459</t>
  </si>
  <si>
    <t>89,98*(0,3+0,3)*1-89,98*3,14*0,15*0,15</t>
  </si>
  <si>
    <t>(107,68-89,98)*(0,3+0,3)*1-(107,68-89,98)*3,14*0,15*0,15</t>
  </si>
  <si>
    <t>6,78*(0,3+0,3)*1-6,78*3,14*0,15*0,15</t>
  </si>
  <si>
    <t>373451800</t>
  </si>
  <si>
    <t>60,589*2</t>
  </si>
  <si>
    <t>-72325368</t>
  </si>
  <si>
    <t>2*(2,5*2,5-3,14*0,3*0,3) "revizní šachty kanalizace Š5a + Š5b)"</t>
  </si>
  <si>
    <t>6*(1,4*1,4-3,14*0,3*0,3) "revizní šachty kanalizace"</t>
  </si>
  <si>
    <t>89,98*1,2+(107,68-89,98)*1,2+6,78*1,2 "gravitační kanalizace"</t>
  </si>
  <si>
    <t>-26475994</t>
  </si>
  <si>
    <t>89,98*0,1*1,0+(107,68-89,98)*0,1*1,0+6,78*0,1*1,0 "gravitační kanalizace"</t>
  </si>
  <si>
    <t>-1705486252</t>
  </si>
  <si>
    <t>1,4*1,4*0,15*8 "revizní šachty kanalizace"</t>
  </si>
  <si>
    <t>-1011576190</t>
  </si>
  <si>
    <t>-290179040</t>
  </si>
  <si>
    <t>-1878779020</t>
  </si>
  <si>
    <t>458796083</t>
  </si>
  <si>
    <t>-1301570178</t>
  </si>
  <si>
    <t>-1221495714</t>
  </si>
  <si>
    <t>-1146931388</t>
  </si>
  <si>
    <t>-22576076</t>
  </si>
  <si>
    <t>-1762461439</t>
  </si>
  <si>
    <t>-286263614</t>
  </si>
  <si>
    <t>1154977924</t>
  </si>
  <si>
    <t>59224148</t>
  </si>
  <si>
    <t>prstenec šachtový vyrovnávací betonový rovný 625x100x100mm</t>
  </si>
  <si>
    <t>1397838848</t>
  </si>
  <si>
    <t>-1218060843</t>
  </si>
  <si>
    <t>746250892</t>
  </si>
  <si>
    <t>59224184</t>
  </si>
  <si>
    <t>prstenec šachtový vyrovnávací betonový 625x120x40mm</t>
  </si>
  <si>
    <t>-1832337292</t>
  </si>
  <si>
    <t>-1483766598</t>
  </si>
  <si>
    <t>-657179144</t>
  </si>
  <si>
    <t>1740504418</t>
  </si>
  <si>
    <t>738275098</t>
  </si>
  <si>
    <t>1651295987</t>
  </si>
  <si>
    <t>863542780</t>
  </si>
  <si>
    <t>(6,78+5,8+17,80)*1,1</t>
  </si>
  <si>
    <t>19467283</t>
  </si>
  <si>
    <t>(6,78+5,8+17,80)</t>
  </si>
  <si>
    <t>28613405</t>
  </si>
  <si>
    <t>potrubí kanalizační tlakové PE100 SDR11 se signalizační vrstvou 355x32,2mm</t>
  </si>
  <si>
    <t>-2106742092</t>
  </si>
  <si>
    <t>(18,77+28,25+37,06)*1,1</t>
  </si>
  <si>
    <t>871381142</t>
  </si>
  <si>
    <t>Montáž potrubí z PE100 RC SDR 11 otevřený výkop svařovaných na tupo d 355 x 32,2 mm</t>
  </si>
  <si>
    <t>760019734</t>
  </si>
  <si>
    <t>Montáž vodovodního potrubí z polyetylenu PE100 RC v otevřeném výkopu svařovaných na tupo SDR 11/PN16 d 355 x 32,2 mm</t>
  </si>
  <si>
    <t>https://podminky.urs.cz/item/CS_URS_2025_02/871381142</t>
  </si>
  <si>
    <t>(18,77+28,25+37,06)</t>
  </si>
  <si>
    <t>965574476</t>
  </si>
  <si>
    <t>30,38+84,080</t>
  </si>
  <si>
    <t>2132533967</t>
  </si>
  <si>
    <t>935186836</t>
  </si>
  <si>
    <t>114,46</t>
  </si>
  <si>
    <t>111R</t>
  </si>
  <si>
    <t>1124287836</t>
  </si>
  <si>
    <t>Postupná výstavba dle D13 (vč. zavakování šachet, odvakování šachet, přečerpávání vody)</t>
  </si>
  <si>
    <t>111222R</t>
  </si>
  <si>
    <t>636944630</t>
  </si>
  <si>
    <t>Navrtání prostupu pro potrubí do spádišťových šachet + zhotovení prostupu vč. utěsnění</t>
  </si>
  <si>
    <t>-1123419568</t>
  </si>
  <si>
    <t>160,218*0,1 "Přepočtené koeficientem množství</t>
  </si>
  <si>
    <t>SO 303 - Dešťová kanalizace</t>
  </si>
  <si>
    <t>-1165492711</t>
  </si>
  <si>
    <t>-1335859616</t>
  </si>
  <si>
    <t>1,4*1,4*(2,89+2,11+1,85+1,80) "revizní šachty kanalizace"</t>
  </si>
  <si>
    <t>185278215</t>
  </si>
  <si>
    <t>66,43*2,0*1,2 "gravitační kanalizace"</t>
  </si>
  <si>
    <t>933083919</t>
  </si>
  <si>
    <t>4*1,4*(2,89+2,11+1,85+1,80) "revizní šachty kanalizace"</t>
  </si>
  <si>
    <t>66,43*2,0*2"gravitační kanalizace"</t>
  </si>
  <si>
    <t>-1469373095</t>
  </si>
  <si>
    <t>-249082902</t>
  </si>
  <si>
    <t>16,954+159,432-114,613</t>
  </si>
  <si>
    <t>551450975</t>
  </si>
  <si>
    <t>61,733</t>
  </si>
  <si>
    <t>-1496571811</t>
  </si>
  <si>
    <t>61,773*1,8</t>
  </si>
  <si>
    <t>-1678942080</t>
  </si>
  <si>
    <t>61,773</t>
  </si>
  <si>
    <t>-775087139</t>
  </si>
  <si>
    <t>66,43*(2,0-0,1-0,25-0,3)*1,2 "gravitační kanalizace"</t>
  </si>
  <si>
    <t>1,4*1,4*(2,89+2,11+1,85+1,80)-3,14*0,62*0,62*(2,79+2,01+1,75+1,70) "revizní šachty kanalizace"</t>
  </si>
  <si>
    <t>-1783402004</t>
  </si>
  <si>
    <t>66,43*(0,25+0,3)*1-66,43*3,14*0,125*0,125</t>
  </si>
  <si>
    <t>1157479613</t>
  </si>
  <si>
    <t>33,277*2</t>
  </si>
  <si>
    <t>1697727573</t>
  </si>
  <si>
    <t>66,43*1,2 "gravitační kanalizace"</t>
  </si>
  <si>
    <t>-1367163517</t>
  </si>
  <si>
    <t>66,43*0,1*1,0 "gravitační kanalizace"</t>
  </si>
  <si>
    <t>-533655746</t>
  </si>
  <si>
    <t>1363397669</t>
  </si>
  <si>
    <t>487537750</t>
  </si>
  <si>
    <t>2067781892</t>
  </si>
  <si>
    <t>-1571876350</t>
  </si>
  <si>
    <t>629761595</t>
  </si>
  <si>
    <t>1094209876</t>
  </si>
  <si>
    <t>894507223</t>
  </si>
  <si>
    <t>988095056</t>
  </si>
  <si>
    <t>-1855758132</t>
  </si>
  <si>
    <t>589128244</t>
  </si>
  <si>
    <t>-1158417358</t>
  </si>
  <si>
    <t>1758371332</t>
  </si>
  <si>
    <t>1279771106</t>
  </si>
  <si>
    <t>1117760223</t>
  </si>
  <si>
    <t>2096328890</t>
  </si>
  <si>
    <t>570456598</t>
  </si>
  <si>
    <t>181252818</t>
  </si>
  <si>
    <t>2041885105</t>
  </si>
  <si>
    <t>28614124</t>
  </si>
  <si>
    <t>trubka kanalizační žebrovaná PP DN 250x5000mm</t>
  </si>
  <si>
    <t>-1455336966</t>
  </si>
  <si>
    <t>66,43*1,1</t>
  </si>
  <si>
    <t>871360430</t>
  </si>
  <si>
    <t>Montáž kanalizačního potrubí korugovaného SN 16 z polypropylenu DN 250</t>
  </si>
  <si>
    <t>-1581056176</t>
  </si>
  <si>
    <t>Montáž kanalizačního potrubí z polypropylenu PP korugovaného nebo žebrovaného SN 16 DN 250</t>
  </si>
  <si>
    <t>https://podminky.urs.cz/item/CS_URS_2025_02/871360430</t>
  </si>
  <si>
    <t>66,43</t>
  </si>
  <si>
    <t>-794201028</t>
  </si>
  <si>
    <t>1645053558</t>
  </si>
  <si>
    <t>-418813867</t>
  </si>
  <si>
    <t>-882993389</t>
  </si>
  <si>
    <t>81,404*0,1 "Přepočtené koeficientem množství</t>
  </si>
  <si>
    <t>SO 400 - Elektro VO, přeložky sítí CHETES Cheb a.s.</t>
  </si>
  <si>
    <t>Soupis:</t>
  </si>
  <si>
    <t>01 - elektro VO</t>
  </si>
  <si>
    <t>M - Práce a dodávky M</t>
  </si>
  <si>
    <t xml:space="preserve">    02 - demontáž</t>
  </si>
  <si>
    <t xml:space="preserve">    21-M - Elektromontáže</t>
  </si>
  <si>
    <t xml:space="preserve">    46-M - Zemní práce při extr.mont.pracích</t>
  </si>
  <si>
    <t>Práce a dodávky M</t>
  </si>
  <si>
    <t>demontáž</t>
  </si>
  <si>
    <t>218202013</t>
  </si>
  <si>
    <t>Demontáž svítidla výbojkového průmyslového nebo venkovního z výložníku</t>
  </si>
  <si>
    <t>Demontáž svítidel výbojkových s odpojením vodičů průmyslových nebo venkovních z výložníku</t>
  </si>
  <si>
    <t>https://podminky.urs.cz/item/CS_URS_2025_02/218202013</t>
  </si>
  <si>
    <t>218204011</t>
  </si>
  <si>
    <t>Demontáž stožárů osvětlení ocelových samostatně stojících délky do 12 m</t>
  </si>
  <si>
    <t>Demontáž stožárů osvětlení ocelových samostatně stojících, délky do 12 m</t>
  </si>
  <si>
    <t>https://podminky.urs.cz/item/CS_URS_2025_02/218204011</t>
  </si>
  <si>
    <t>468051121</t>
  </si>
  <si>
    <t>Bourání základu betonového při elektromontážích</t>
  </si>
  <si>
    <t>Bourání základu betonového</t>
  </si>
  <si>
    <t>https://podminky.urs.cz/item/CS_URS_2025_02/468051121</t>
  </si>
  <si>
    <t>469972111</t>
  </si>
  <si>
    <t>Odvoz suti a vybouraných hmot při elektromontážích do 1 km</t>
  </si>
  <si>
    <t>2*1,4</t>
  </si>
  <si>
    <t>21-M</t>
  </si>
  <si>
    <t>Elektromontáže</t>
  </si>
  <si>
    <t>210203902</t>
  </si>
  <si>
    <t>Montáž svítidel LED se zapojením vodičů průmyslových nebo venkovních na sloupek parkový</t>
  </si>
  <si>
    <t>https://podminky.urs.cz/item/CS_URS_2025_02/210203902</t>
  </si>
  <si>
    <t>RMAT0001</t>
  </si>
  <si>
    <t xml:space="preserve">svítidlo  NODNS050C2W 31W 4200lm 2700K</t>
  </si>
  <si>
    <t>256</t>
  </si>
  <si>
    <t>RMAT0001-1</t>
  </si>
  <si>
    <t xml:space="preserve">svítidlo  NODNS030C2W 18W 2600lm 2700K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</si>
  <si>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</si>
  <si>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</si>
  <si>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</si>
  <si>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https://podminky.urs.cz/item/CS_URS_2025_02/210204011</t>
  </si>
  <si>
    <t>RMAT0002</t>
  </si>
  <si>
    <t xml:space="preserve">stožár osvětlovací  K8 133/89/60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</si>
  <si>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</si>
  <si>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</si>
  <si>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</si>
  <si>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https://podminky.urs.cz/item/CS_URS_2025_02/210204103</t>
  </si>
  <si>
    <t>31674002</t>
  </si>
  <si>
    <t>výložník rovný jednoduchý k osvětlovacím stožárům uličním vyložení 1500mm</t>
  </si>
  <si>
    <t>31674001</t>
  </si>
  <si>
    <t>výložník rovný jednoduchý k osvětlovacím stožárům uličním vyložení 1000mm</t>
  </si>
  <si>
    <t>210100096</t>
  </si>
  <si>
    <t>Ukončení vodičů na svorkovnici s otevřením a uzavřením krytu včetně zapojení průřezu žíly do 2,5 mm2</t>
  </si>
  <si>
    <t>Ukončení vodičů izolovaných s označením a zapojením na svorkovnici s otevřením a uzavřením krytu průřezu žíly do 2,5 mm2</t>
  </si>
  <si>
    <t>https://podminky.urs.cz/item/CS_URS_2025_02/210100096</t>
  </si>
  <si>
    <t>210100099</t>
  </si>
  <si>
    <t>Ukončení vodičů na svorkovnici s otevřením a uzavřením krytu včetně zapojení průřezu žíly do 10 mm2</t>
  </si>
  <si>
    <t>Ukončení vodičů izolovaných s označením a zapojením na svorkovnici s otevřením a uzavřením krytu průřezu žíly do 10 mm2</t>
  </si>
  <si>
    <t>https://podminky.urs.cz/item/CS_URS_2025_02/210100099</t>
  </si>
  <si>
    <t>210204202</t>
  </si>
  <si>
    <t>Montáž elektrovýzbroje stožárů osvětlení 2 okruhy</t>
  </si>
  <si>
    <t>https://podminky.urs.cz/item/CS_URS_2025_02/210204202</t>
  </si>
  <si>
    <t>31674131</t>
  </si>
  <si>
    <t>výzbroj stožárová SV 6.16.4</t>
  </si>
  <si>
    <t>210812011</t>
  </si>
  <si>
    <t>Montáž kabelu Cu plného nebo laněného do 1 kV žíly 3x1,5 až 6 mm2 (např. CYKY, CYKFY) bez ukončení uloženého volně nebo v liště</t>
  </si>
  <si>
    <t>Montáž izolovaných kabelů měděných do 1 kV bez ukončení plných nebo laněných kulatých (např. CYKY, CYKFY) uložených volně nebo v liště počtu a průřezu žil 3x1,5 až 6 mm2</t>
  </si>
  <si>
    <t>https://podminky.urs.cz/item/CS_URS_2025_02/210812011</t>
  </si>
  <si>
    <t>34111030</t>
  </si>
  <si>
    <t>kabel instalační jádro Cu plné izolace PVC plášť PVC 450/750V (CYKY) 3x1,5mm2</t>
  </si>
  <si>
    <t>P</t>
  </si>
  <si>
    <t>Poznámka k položce:_x000d_
CYKY, průměr kabelu 8,6mm</t>
  </si>
  <si>
    <t>210812033</t>
  </si>
  <si>
    <t>Montáž kabelu Cu plného nebo laněného do 1 kV žíly 4x6 až 10 mm2 (např. CYKY, CYKFY) bez ukončení uloženého volně nebo v liště</t>
  </si>
  <si>
    <t>Montáž izolovaných kabelů měděných do 1 kV bez ukončení plných nebo laněných kulatých (např. CYKY, CYKFY) uložených volně nebo v liště počtu a průřezu žil 4x6 až 10 mm2</t>
  </si>
  <si>
    <t>https://podminky.urs.cz/item/CS_URS_2025_02/210812033</t>
  </si>
  <si>
    <t>34111076</t>
  </si>
  <si>
    <t>kabel instalační jádro Cu plné izolace PVC plášť PVC 450/750V (CYKY) 4x10mm2</t>
  </si>
  <si>
    <t>Poznámka k položce:_x000d_
CYKY, průměr kabelu 16,1mm</t>
  </si>
  <si>
    <t>460791113</t>
  </si>
  <si>
    <t>Montáž trubek ochranných plastových uložených volně do rýhy tuhých D přes 50 do 90 mm</t>
  </si>
  <si>
    <t>Montáž trubek ochranných uložených volně do rýhy plastových tuhých, vnitřního průměru přes 50 do 90 mm</t>
  </si>
  <si>
    <t>https://podminky.urs.cz/item/CS_URS_2025_02/460791113</t>
  </si>
  <si>
    <t>34571364</t>
  </si>
  <si>
    <t>trubka elektroinstalační HDPE tuhá dvouplášťová korugovaná D 75/90mm</t>
  </si>
  <si>
    <t>210220020</t>
  </si>
  <si>
    <t>Montáž uzemňovacího vedení vodičů FeZn pomocí svorek v zemi s izolací spojů páskou do 120 mm2 ve městské zástavbě</t>
  </si>
  <si>
    <t>Montáž uzemňovacího vedení s upevněním, propojením a připojením pomocí svorek v zemi s izolací spojů vodičů FeZn páskou průřezu do 120 mm2 v městské zástavbě</t>
  </si>
  <si>
    <t>https://podminky.urs.cz/item/CS_URS_2025_02/210220020</t>
  </si>
  <si>
    <t>35442062</t>
  </si>
  <si>
    <t>pás zemnící 30x4mm FeZn</t>
  </si>
  <si>
    <t>kg</t>
  </si>
  <si>
    <t>210101233</t>
  </si>
  <si>
    <t>Propojení kabelů celoplastových spojkou do 1 kV venkovní smršťovací SVCZ 1 až 5 žíly do 4x10 až 16 mm2</t>
  </si>
  <si>
    <t>Propojení kabelů nebo vodičů spojkou do 1 kV venkovní smršťovací kabelů celoplastových, počtu a průřezu žil do 4 x 10 až 16 mm2</t>
  </si>
  <si>
    <t>https://podminky.urs.cz/item/CS_URS_2025_02/210101233</t>
  </si>
  <si>
    <t>RMAT0003</t>
  </si>
  <si>
    <t>spojka venkovní smršťovací 4x10mm</t>
  </si>
  <si>
    <t>ks</t>
  </si>
  <si>
    <t>46-M</t>
  </si>
  <si>
    <t>Zemní práce při extr.mont.pracích</t>
  </si>
  <si>
    <t>469981111</t>
  </si>
  <si>
    <t>Přesun hmot pro pomocné stavební práce při elektromotážích</t>
  </si>
  <si>
    <t>-98229650</t>
  </si>
  <si>
    <t>Přesun hmot pro pomocné stavební práce při elektromontážích dopravní vzdálenost do 1 000 m</t>
  </si>
  <si>
    <t>https://podminky.urs.cz/item/CS_URS_2025_02/469981111</t>
  </si>
  <si>
    <t>02 - zemní a výkopové práce</t>
  </si>
  <si>
    <t>460010023</t>
  </si>
  <si>
    <t>Vytyčení trasy vedení kabelového podzemního v terénu volném</t>
  </si>
  <si>
    <t>km</t>
  </si>
  <si>
    <t>Vytyčení trasy vedení kabelového (podzemního) ve volném terénu</t>
  </si>
  <si>
    <t>https://podminky.urs.cz/item/CS_URS_2025_02/460010023</t>
  </si>
  <si>
    <t>460010023-4</t>
  </si>
  <si>
    <t>Vytyčení světelných bodů</t>
  </si>
  <si>
    <t>460141113</t>
  </si>
  <si>
    <t>Hloubení nezapažených jam při elektromontážích strojně v hornině tř II skupiny 4</t>
  </si>
  <si>
    <t>Hloubení jam strojně včetně urovnáním dna s přemístěním výkopku do vzdálenosti 3 m od okraje jámy nebo s naložením na dopravní prostředek v hornině třídy těžitelnosti II skupiny 4</t>
  </si>
  <si>
    <t>https://podminky.urs.cz/item/CS_URS_2025_02/460141113</t>
  </si>
  <si>
    <t>1522869908</t>
  </si>
  <si>
    <t>469981211</t>
  </si>
  <si>
    <t>Příplatek k přesunu hmot pro pomocné stavební práce při elektromotážích ZKD 1000 m</t>
  </si>
  <si>
    <t>630804780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</si>
  <si>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</si>
  <si>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https://podminky.urs.cz/item/CS_URS_2025_02/469981211</t>
  </si>
  <si>
    <t>pol</t>
  </si>
  <si>
    <t>základ pro stožár</t>
  </si>
  <si>
    <t>pol.1</t>
  </si>
  <si>
    <t>betonová směs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</si>
  <si>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</si>
  <si>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</si>
  <si>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</si>
  <si>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https://podminky.urs.cz/item/CS_URS_2025_02/460171172</t>
  </si>
  <si>
    <t>460171313</t>
  </si>
  <si>
    <t>Hloubení kabelových nezapažených rýh strojně š 50 cm hl 110 cm v hornině tř II skupiny 4</t>
  </si>
  <si>
    <t>Hloubení kabelových rýh strojně včetně urovnání dna s přemístěním výkopku do vzdálenosti 3 m od okraje jámy nebo s naložením na dopravní prostředek šířky 50 cm hloubky 110 cm v hornině třídy těžitelnosti II skupiny 4</t>
  </si>
  <si>
    <t>https://podminky.urs.cz/item/CS_URS_2025_02/460171313</t>
  </si>
  <si>
    <t>460661112</t>
  </si>
  <si>
    <t>Kabelové lože z písku pro kabely nn bez zakrytí š lože přes 35 do 50 cm</t>
  </si>
  <si>
    <t>Kabelové lože z písku včetně podsypu, zhutnění a urovnání povrchu pro kabely nn bez zakrytí, šířky přes 35 do 50 cm</t>
  </si>
  <si>
    <t>https://podminky.urs.cz/item/CS_URS_2025_02/460661112</t>
  </si>
  <si>
    <t>460411123</t>
  </si>
  <si>
    <t>Zásyp jam při elektromontážích strojně včetně zhutnění v hornině tř II skupiny 4</t>
  </si>
  <si>
    <t>Zásyp jam strojně s uložením výkopku ve vrstvách a urovnáním povrchu s přemístění sypaniny ze vzdálenosti do 10 m se zhutněním z horniny třídy těžitelnosti II skupiny 4</t>
  </si>
  <si>
    <t>https://podminky.urs.cz/item/CS_URS_2025_02/460411123</t>
  </si>
  <si>
    <t>460451183</t>
  </si>
  <si>
    <t>Zásyp kabelových rýh strojně se zhutněním š 35 cm hl 80 cm z horniny tř II skupiny 4</t>
  </si>
  <si>
    <t>Zásyp kabelových rýh strojně s přemístěním sypaniny ze vzdálenosti do 10 m, s uložením výkopku ve vrstvách včetně zhutnění a urovnání povrchu šířky 35 cm hloubky 80 cm z horniny třídy těžitelnosti II skupiny 4</t>
  </si>
  <si>
    <t>https://podminky.urs.cz/item/CS_URS_2025_02/460451183</t>
  </si>
  <si>
    <t>460451323</t>
  </si>
  <si>
    <t>Zásyp kabelových rýh strojně se zhutněním š 50 cm hl 110 cm z horniny tř II skupiny 4</t>
  </si>
  <si>
    <t>Zásyp kabelových rýh strojně s přemístěním sypaniny ze vzdálenosti do 10 m, s uložením výkopku ve vrstvách včetně zhutnění a urovnání povrchu šířky 50 cm hloubky 110 cm z horniny třídy těžitelnosti II skupiny 4</t>
  </si>
  <si>
    <t>https://podminky.urs.cz/item/CS_URS_2025_02/460451323</t>
  </si>
  <si>
    <t>460581131</t>
  </si>
  <si>
    <t>Uvedení nezpevněného terénu do původního stavu v místě dočasného uložení výkopku s vyhrabáním, srovnáním a částečným dosetím trávy</t>
  </si>
  <si>
    <t>Úprava terénu uvedení nezpevněného terénu do původního stavu v místě dočasného uložení výkopku s vyhrabáním, srovnáním a částečným dosetím trávy</t>
  </si>
  <si>
    <t>https://podminky.urs.cz/item/CS_URS_2025_02/460581131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</si>
  <si>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</si>
  <si>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</si>
  <si>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</si>
  <si>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https://podminky.urs.cz/item/CS_URS_2025_02/460671113</t>
  </si>
  <si>
    <t>pol.3</t>
  </si>
  <si>
    <t>písek podsypový</t>
  </si>
  <si>
    <t>pol.2</t>
  </si>
  <si>
    <t xml:space="preserve">hloubený rýhy pro zemnící pásek  10x10</t>
  </si>
  <si>
    <t>hloubený rýhy pro zemnící pásek 10x10</t>
  </si>
  <si>
    <t>pol.4</t>
  </si>
  <si>
    <t>výstražná folie blesk</t>
  </si>
  <si>
    <t>03 - ostatní</t>
  </si>
  <si>
    <t xml:space="preserve">    58-M - Revize vyhrazených technických zařízení</t>
  </si>
  <si>
    <t>OST - Ostatní</t>
  </si>
  <si>
    <t xml:space="preserve">    O01 - Ostatní</t>
  </si>
  <si>
    <t xml:space="preserve">    VRN8 - Další náklady na pracovníky</t>
  </si>
  <si>
    <t>469973111</t>
  </si>
  <si>
    <t>Poplatek za uložení na skládce (skládkovné) stavebního odpadu betonového kód odpadu 17 01 01</t>
  </si>
  <si>
    <t>-10045235</t>
  </si>
  <si>
    <t>Poplatek za uložení stavebního odpadu (skládkovné) na skládce z prostého betonu zatříděného do Katalogu odpadů pod kódem 17 01 01</t>
  </si>
  <si>
    <t>https://podminky.urs.cz/item/CS_URS_2025_02/469973111</t>
  </si>
  <si>
    <t>58-M</t>
  </si>
  <si>
    <t>Revize vyhrazených technických zařízení</t>
  </si>
  <si>
    <t>580108022</t>
  </si>
  <si>
    <t>Kontrola stavu 3 až 5 stožárových svítidel silničních</t>
  </si>
  <si>
    <t>-1439580216</t>
  </si>
  <si>
    <t>Ostatní elektrické spotřebiče a zdroje kontrola stavu stožárového svítidla silničního, o počtu světel 3 až 5</t>
  </si>
  <si>
    <t>https://podminky.urs.cz/item/CS_URS_2025_02/580108022</t>
  </si>
  <si>
    <t>OST</t>
  </si>
  <si>
    <t>Ostatní</t>
  </si>
  <si>
    <t>O01</t>
  </si>
  <si>
    <t>pol.10</t>
  </si>
  <si>
    <t>Provizorní napojení VO během stavby</t>
  </si>
  <si>
    <t xml:space="preserve">Provizorní napojení VO během stavby
</t>
  </si>
  <si>
    <t>012444000</t>
  </si>
  <si>
    <t>Geodetické měření skutečného provedení stavby</t>
  </si>
  <si>
    <t>-1556256381</t>
  </si>
  <si>
    <t>https://podminky.urs.cz/item/CS_URS_2025_02/012444000</t>
  </si>
  <si>
    <t>013254000</t>
  </si>
  <si>
    <t>Dokumentace skutečného provedení stavby</t>
  </si>
  <si>
    <t>-993265050</t>
  </si>
  <si>
    <t>Dokumentace skutečného provedení stavby
předání v tištěné i elektronické podobě</t>
  </si>
  <si>
    <t>https://podminky.urs.cz/item/CS_URS_2025_02/013254000</t>
  </si>
  <si>
    <t>VRN8</t>
  </si>
  <si>
    <t>Další náklady na pracovníky</t>
  </si>
  <si>
    <t>081103000</t>
  </si>
  <si>
    <t>Denní doprava pracovníků na pracoviště</t>
  </si>
  <si>
    <t>607815604</t>
  </si>
  <si>
    <t>https://podminky.urs.cz/item/CS_URS_2025_02/081103000</t>
  </si>
  <si>
    <t>SO 402 - Přeložka IS CETIN</t>
  </si>
  <si>
    <t>0 - Všeobecné konstrukce a práce</t>
  </si>
  <si>
    <t>1 - Zemní práce</t>
  </si>
  <si>
    <t>7 - Přidružená stavební výroba</t>
  </si>
  <si>
    <t>8 - Potrubí</t>
  </si>
  <si>
    <t>Všeobecné konstrukce a práce</t>
  </si>
  <si>
    <t>01400</t>
  </si>
  <si>
    <t>POPLATKY</t>
  </si>
  <si>
    <t>-70548209</t>
  </si>
  <si>
    <t>Poznámka k souboru cen:_x000d_
Položka zahrnuje:_x000d_
- jinde neuvedené poplatky související s výstavbou_x000d_
Položka nezahrnuje:_x000d_
- x</t>
  </si>
  <si>
    <t>02610</t>
  </si>
  <si>
    <t>ZKOUŠENÍ KONSTRUKCÍ A PRACÍ ZKUŠEBNOU ZHOTOVITELE</t>
  </si>
  <si>
    <t>OTSKP 2024</t>
  </si>
  <si>
    <t>1615017782</t>
  </si>
  <si>
    <t>Poznámka k souboru cen:_x000d_
Položka zahrnuje:_x000d_
- veškeré náklady spojené s objednatelem požadovanými zkouškami_x000d_
Položka nezahrnuje:_x000d_
- x</t>
  </si>
  <si>
    <t>02943</t>
  </si>
  <si>
    <t>OSTATNÍ POŽADAVKY - VYPRACOVÁNÍ RDS</t>
  </si>
  <si>
    <t>-1556577389</t>
  </si>
  <si>
    <t>Poznámka k souboru cen:_x000d_
Položka zahrnuje:_x000d_
- veškeré náklady spojené s objednatelem požadovanými pracemi_x000d_
Položka nezahrnuje:_x000d_
- x</t>
  </si>
  <si>
    <t>02944</t>
  </si>
  <si>
    <t>OSTAT POŽADAVKY - DOKUMENTACE SKUTEČ PROVEDENÍ V DIGIT FORMĚ</t>
  </si>
  <si>
    <t>1573148106</t>
  </si>
  <si>
    <t>029522</t>
  </si>
  <si>
    <t>OSTATNÍ POŽADAVKY - REVIZNÍ ZPRÁVY</t>
  </si>
  <si>
    <t>-1961944310</t>
  </si>
  <si>
    <t>132838</t>
  </si>
  <si>
    <t>HLOUBENÍ RÝH ŠÍŘ DO 2M PAŽ I NEPAŽ TŘ. II, ODVOZ DO 20KM</t>
  </si>
  <si>
    <t>1038561044</t>
  </si>
  <si>
    <t>Poznámka k souboru cen:_x000d_
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</si>
  <si>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121*1*0,35</t>
  </si>
  <si>
    <t>13283A</t>
  </si>
  <si>
    <t>HLOUBENÍ RÝH ŠÍŘ DO 2M PAŽ I NEPAŽ TŘ. II - BEZ DOPRAVY</t>
  </si>
  <si>
    <t>-213012456</t>
  </si>
  <si>
    <t>Poznámka k souboru cen:_x000d_
Položka zahrnuje:_x000d_
-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uložení zeminy (na skládku, do násypu) ani poplatky za skládku, vykazují se v položce č.0141**</t>
  </si>
  <si>
    <t>139*1*0,35</t>
  </si>
  <si>
    <t>526615466</t>
  </si>
  <si>
    <t>(139*1*0,35)+(121*0,8*0,35)</t>
  </si>
  <si>
    <t>-388746062</t>
  </si>
  <si>
    <t>121*0,4*0,35</t>
  </si>
  <si>
    <t>Přidružená stavební výroba</t>
  </si>
  <si>
    <t>701001</t>
  </si>
  <si>
    <t>OZNAČOVACÍ ŠTÍTEK KABELOVÉHO VEDENÍ, SPOJKY NEBO KABELOVÉ SKŘÍNĚ (VČETNĚ OBJÍMKY)</t>
  </si>
  <si>
    <t>-1519337724</t>
  </si>
  <si>
    <t>Poznámka k souboru cen:_x000d_
1. Položka obsahuje:_x000d_
 – veškeré práce a materiál obsažený v názvu položky_x000d_
2. Položka neobsahuje:_x000d_
 X_x000d_
3. Způsob měření:_x000d_
Udává se počet kusů kompletní konstrukce nebo práce.</t>
  </si>
  <si>
    <t>701005</t>
  </si>
  <si>
    <t>VYHLEDÁVACÍ MARKER ZEMNÍ S MOŽNOSTÍ ZÁPISU</t>
  </si>
  <si>
    <t>645441311</t>
  </si>
  <si>
    <t>702212</t>
  </si>
  <si>
    <t>KABELOVÁ CHRÁNIČKA ZEMNÍ DN PŘES 100 DO 200 MM</t>
  </si>
  <si>
    <t>-1804098075</t>
  </si>
  <si>
    <t>Poznámka k souboru cen:_x000d_
1. Položka obsahuje:_x000d_
 – přípravu podkladu pro osazení_x000d_
2. Položka neobsahuje:_x000d_
 X_x000d_
3. Způsob měření:_x000d_
Měří se metr délkový.</t>
  </si>
  <si>
    <t>2*8*1,2</t>
  </si>
  <si>
    <t>702312</t>
  </si>
  <si>
    <t>ZAKRYTÍ KABELŮ VÝSTRAŽNOU FÓLIÍ ŠÍŘKY PŘES 20 DO 40 CM</t>
  </si>
  <si>
    <t>-117984818</t>
  </si>
  <si>
    <t>Poznámka k souboru cen:_x000d_
1. Položka obsahuje:_x000d_
 – dodávku a montáž fólie_x000d_
 – přípravu podkladu pro osazení_x000d_
2. Položka neobsahuje:_x000d_
 X_x000d_
3. Způsob měření:_x000d_
Měří se metr délkový.</t>
  </si>
  <si>
    <t>121*1,2</t>
  </si>
  <si>
    <t>709612</t>
  </si>
  <si>
    <t>DEMONTÁŽ CHRÁNIČKY/TRUBKY</t>
  </si>
  <si>
    <t>-1778439796</t>
  </si>
  <si>
    <t>Poznámka k souboru cen:_x000d_
1. Položka obsahuje:_x000d_
 – všechny náklady na demontáž stávajícího zařízení včetně pomocných doplňujících úprav pro jeho likvidaci_x000d_
 – naložení vybouraného materiálu na dopravní prostředek_x000d_
_x000d_
2. Položka neobsahuje:_x000d_
 – odvoz vybouraného materiálu_x000d_
 – poplatek za likvidaci odpadů (nacení se dle SSD 0)_x000d_
3. Způsob měření:_x000d_
Měří se metr délkový.</t>
  </si>
  <si>
    <t>139</t>
  </si>
  <si>
    <t>742P13</t>
  </si>
  <si>
    <t>ZATAŽENÍ KABELU DO CHRÁNIČKY - KABEL DO 4 KG/M</t>
  </si>
  <si>
    <t>-568343343</t>
  </si>
  <si>
    <t>Poznámka k souboru cen:_x000d_
1. Položka obsahuje:_x000d_
 – montáž kabelu o váze do 4 kg/m do chráničky/ kolektoru_x000d_
2. Položka neobsahuje:_x000d_
 X_x000d_
3. Způsob měření:_x000d_
Měří se metr délkový.</t>
  </si>
  <si>
    <t>742P17</t>
  </si>
  <si>
    <t>VYHLEDÁNÍ STÁVAJÍCÍHO KABELU (MĚŘENÍ, SONDA)</t>
  </si>
  <si>
    <t>-1535777779</t>
  </si>
  <si>
    <t>Poznámka k souboru cen:_x000d_
1. Položka obsahuje:_x000d_
 – vyhledání stávajícího kabelu vn/nn v obvodu žel. stanice, na trati vč. výkopu sondy a veškerého příslušenství_x000d_
_x000d_
2. Položka neobsahuje:_x000d_
 X_x000d_
3. Způsob měření:_x000d_
Udává se počet kusů kompletní konstrukce nebo práce.</t>
  </si>
  <si>
    <t>747213</t>
  </si>
  <si>
    <t>CELKOVÁ PROHLÍDKA, ZKOUŠENÍ, MĚŘENÍ A VYHOTOVENÍ VÝCHOZÍ REVIZNÍ ZPRÁVY, PRO OBJEM IN PŘES 500 DO 1000 TIS. KČ</t>
  </si>
  <si>
    <t>685761838</t>
  </si>
  <si>
    <t>Poznámka k souboru cen:_x000d_
1. Položka obsahuje:_x000d_
 – cenu za celkovou prohlídku zařízení PS/SO, vč. měření, komplexních zkoušek a revizi zařízení tohoto PS/SO autorizovaným revizním technikem na silnoproudá zařízení podle požadavku ČSN, včetně hodnocení a vyhotovení celkové revizní zprávy_x000d_
2. Položka neobsahuje:_x000d_
 X_x000d_
3. Způsob měření:_x000d_
Udává se počet kusů kompletní konstrukce nebo práce.</t>
  </si>
  <si>
    <t>74E854</t>
  </si>
  <si>
    <t>DEMONTÁŽ OPTOKABELU (STOČENÍM)</t>
  </si>
  <si>
    <t>1204209266</t>
  </si>
  <si>
    <t>Poznámka k souboru cen:_x000d_
1. Položka obsahuje:_x000d_
 – všechny náklady na demontáž stávajícího zařízení se všemi pomocnými doplňujícími úpravami pro jeho likvidaci_x000d_
 – naložení vybouraného materiálu na dopravní prostředek_x000d_
2. Položka neobsahuje:_x000d_
 X_x000d_
3. Způsob měření:_x000d_
Měří se metr délkový v ose vodiče nebo lana.</t>
  </si>
  <si>
    <t>75I114</t>
  </si>
  <si>
    <t>KABEL ZEMNÍ JEDNOPLÁŠŤOVÝ BEZ PANCÍŘE PRŮMĚRU ŽÍLY 0,6 MM PŘES 50XN</t>
  </si>
  <si>
    <t>KMČTYŘKA</t>
  </si>
  <si>
    <t>2014585759</t>
  </si>
  <si>
    <t>Poznámka k souboru cen:_x000d_
1. Položka obsahuje:_x000d_
 – dodávku specifikované kabelizace včetně potřebného drobného montážního materiálu_x000d_
 – dodávku souvisejícího příslušenství pro specifickou kabelizaci_x000d_
 – náklady na dopravu a skladování_x000d_
 – práce spojené s montáží specifikované kabelizace specifikovaným způsobem_x000d_
 – veškeré potřebné mechanizmy, včetně obsluhy, náklady na mzdy a přibližné (průměrné) náklady na pořízení potřebných materiálů včetně všech ostatních vedlejších nákladů_x000d_
2. Položka neobsahuje:_x000d_
 X_x000d_
3. Způsob měření:_x000d_
 – Dodávka a montáž specifikované kabelizace se měří v délce udané v kmčtyřkách.</t>
  </si>
  <si>
    <t>(121*1,2)/1000</t>
  </si>
  <si>
    <t>75I813</t>
  </si>
  <si>
    <t>KABEL OPTICKÝ SINGLEMODE DO 72 VLÁKEN</t>
  </si>
  <si>
    <t>KMVLÁKNO</t>
  </si>
  <si>
    <t>321504046</t>
  </si>
  <si>
    <t>Poznámka k souboru cen:_x000d_
1. Položka obsahuje:_x000d_
 – dodávku specifikované kabelizace včetně potřebného drobného montážního materiálu_x000d_
 – dodávku souvisejícího příslušenství pro specifickou kabelizaci_x000d_
 – náklady na dopravu a skladování_x000d_
 – práce spojené s montáží specifikované kabelizace specifikovaným způsobem_x000d_
 – veškeré potřebné mechanizmy, včetně obsluhy, náklady na mzdy a přibližné (průměrné) náklady na pořízení potřebných materiálů včetně všech ostatních vedlejších nákladů_x000d_
2. Položka neobsahuje:_x000d_
 X_x000d_
3. Způsob měření:_x000d_
 – Dodávka a montáž specifikované kabelizace se měří v délce udané v kmvláknech.</t>
  </si>
  <si>
    <t>(121*1,2)/1000*72</t>
  </si>
  <si>
    <t>75I911</t>
  </si>
  <si>
    <t>OPTOTRUBKA HDPE PRŮMĚRU DO 40 MM</t>
  </si>
  <si>
    <t>1905194051</t>
  </si>
  <si>
    <t>Poznámka k souboru cen:_x000d_
1. Položka obsahuje:_x000d_
 – dodávku specifikované kabelizace včetně potřebného drobného montážního materiálu_x000d_
 – dodávku souvisejícího příslušenství pro specifickou kabelizaci_x000d_
 – náklady na dopravu a skladování_x000d_
 – práce spojené s montáží specifikované kabelizace specifikovaným způsobem_x000d_
 – veškeré potřebné mechanizmy, včetně obsluhy, náklady na mzdy a přibližné (průměrné) náklady na pořízení potřebných materiálů včetně všech ostatních vedlejších nákladů_x000d_
2. Položka neobsahuje:_x000d_
 X_x000d_
3. Způsob měření:_x000d_
 – Dodávka a montáž specifikované kabelizace se měří v délce udané v metrech.</t>
  </si>
  <si>
    <t>121*1.2</t>
  </si>
  <si>
    <t>75IA31</t>
  </si>
  <si>
    <t>OPTOTRUBKOVÁ SPOJKA Y PRŮMĚRU DO 40 MM - DODÁVKA</t>
  </si>
  <si>
    <t>895857718</t>
  </si>
  <si>
    <t>Poznámka k souboru cen:_x000d_
1. Položka obsahuje:_x000d_
 – dodávku specifikovaného bloku/zařízení včetně potřebného drobného montážního materiálu_x000d_
 – dodávku souvisejícího příslušenství pro specifikovaný blok/zařízení_x000d_
 – náklady na dopravu a skladování_x000d_
 – veškeré potřebné mechanizmy, včetně obsluhy, náklady na mzdy a přibližné (průměrné) náklady na pořízení potřebných materiálů včetně všech ostatních vedlejších nákladů_x000d_
2. Položka neobsahuje:_x000d_
 X_x000d_
3. Způsob měření:_x000d_
 – Udává se počet kusů kompletní konstrukce a práce.</t>
  </si>
  <si>
    <t>75II63</t>
  </si>
  <si>
    <t>SPOJKA - ODBOČOVACÍ SOUPRAVA VELKÁ - DODÁVKA</t>
  </si>
  <si>
    <t>-1427655879</t>
  </si>
  <si>
    <t>75II71</t>
  </si>
  <si>
    <t>SPOJKA OPTICKÁ DO 72 VLÁKEN - DODÁVKA</t>
  </si>
  <si>
    <t>-1515159762</t>
  </si>
  <si>
    <t>75IJ12</t>
  </si>
  <si>
    <t>MĚŘENÍ JEDNOSMĚRNÉ NA SDĚLOVACÍM KABELU</t>
  </si>
  <si>
    <t>-1926331789</t>
  </si>
  <si>
    <t>Poznámka k souboru cen:_x000d_
1. Položka obsahuje:_x000d_
 – kompletní zřízení vývodu pro měření včetně potřebného drobného montážního materiálu_x000d_
 – veškeré potřebné mechanizmy, včetně obsluhy, náklady na mzdy a přibližné (průměrné) náklady na pořízení potřebných materiálů včetně všech ostatních vedlejších nákladů_x000d_
2. Položka neobsahuje:_x000d_
 X_x000d_
3. Způsob měření:_x000d_
 – Udává se počet kusů kompletní konstrukce nebo práce.</t>
  </si>
  <si>
    <t>75IJ14</t>
  </si>
  <si>
    <t>MĚŘENÍ ÚTLUMU PŘESLECHU NA BLÍZKÉM KONCI NA MÍSTNÍM SDĚL. KABELU ZA 1 ČTYŘKU XN A 1 MĚŘENÝ ÚSEK</t>
  </si>
  <si>
    <t>-1385968594</t>
  </si>
  <si>
    <t>Poznámka k souboru cen:_x000d_
1. Položka obsahuje:_x000d_
 – práce spojené s měřením specifikované kabelizace specifikovaným způsobem včetně potřebného drobného montážního materiálu_x000d_
 – vystavení měřících protokolů případně závěrečné zprávy_x000d_
 – veškeré potřebné mechanizmy (měřicí přístroje a měřící příslušenství), včetně obsluhy, náklady na mzdy a přibližné (průměrné) náklady na pořízení potřebných materiálů včetně všech ostatních vedlejších nákladů_x000d_
2. Položka neobsahuje:_x000d_
 X_x000d_
3. Způsob měření:_x000d_
 – Měřící práce se udávají počtem kusů.</t>
  </si>
  <si>
    <t>75IK21</t>
  </si>
  <si>
    <t>MĚŘENÍ KOMPLEXNÍ OPTICKÉHO KABELU</t>
  </si>
  <si>
    <t>VLÁKNO</t>
  </si>
  <si>
    <t>-1576240746</t>
  </si>
  <si>
    <t>Poznámka k souboru cen:_x000d_
1. Položka obsahuje:_x000d_
 – práce spojené s kontrolním měřením stávající optické kabelizace ke zjištění technických parametrů optického kabelu před manipulací včetně potřebného drobného montážního materiálu_x000d_
 – měření metodou OTDR na třech vlnových délkách 1310/1550/1625nm v obou směrech dle ČSN EN 61280-4-2 a dle TS v platném znění_x000d_
 – vystavení měřících protokolů případně závěrečné zprávy_x000d_
 – veškeré potřebné mechanizmy (měřicí přístroje a měřící příslušenství), včetně obsluhy, náklady na mzdy a přibližné (průměrné) náklady na pořízení potřebných materiálů včetně všech ostatních vedlejších nákladů_x000d_
2. Položka neobsahuje:_x000d_
 X_x000d_
3. Způsob měření:_x000d_
 – Měřící práce se udávají počtem optických vláken.</t>
  </si>
  <si>
    <t>Potrubí</t>
  </si>
  <si>
    <t>899604</t>
  </si>
  <si>
    <t>KALIBRACE OPTOTRUBKY</t>
  </si>
  <si>
    <t>1134224226</t>
  </si>
  <si>
    <t>Poznámka k souboru cen:_x000d_
Položka zahrnuje:_x000d_
- protlačení kalibračního předmětu (např. kuličky) tlakovým vzduchem_x000d_
Položka nezahrnuje:_x000d_
- x</t>
  </si>
  <si>
    <t>899621</t>
  </si>
  <si>
    <t>TLAKOVÉ ZKOUŠKY POTRUBÍ DN DO 100MM</t>
  </si>
  <si>
    <t>-1583081171</t>
  </si>
  <si>
    <t>Poznámka k souboru cen:_x000d_
Položka zahrnuje:_x000d_
- přísun, montáž, demontáž, odsun zkoušecího čerpadla_x000d_
- napuštění tlakovou vodou, dodání vody pro tlakovou zkoušku_x000d_
- montáž a demontáž dílců pro zabezpečení konce zkoušeného úseku potrubí_x000d_
- montáž a demontáž koncových tvarovek_x000d_
- montáž zaslepovací příruby, zaslepení odboček pro armatury a pro odbočující řady_x000d_
Položka nezahrnuje:_x000d_
- x</t>
  </si>
  <si>
    <t>899622</t>
  </si>
  <si>
    <t>ZKOUŠKA VODOTĚSNOSTI POTRUBÍ DN DO 100MM</t>
  </si>
  <si>
    <t>-383417768</t>
  </si>
  <si>
    <t>SO 661 - Úprava trakčního vedení trati č. 179</t>
  </si>
  <si>
    <t>R21003...</t>
  </si>
  <si>
    <t>Úprava trakčního vedení</t>
  </si>
  <si>
    <t>821179141</t>
  </si>
  <si>
    <t xml:space="preserve">Demontáž stávajícího TV a zpětná instalace při výstavbě mostního objektu
</t>
  </si>
  <si>
    <t>SO 662 - Přeložka kabelizace ČD - Telematika a.s.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</si>
  <si>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</si>
  <si>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</si>
  <si>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</si>
  <si>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</si>
  <si>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</si>
  <si>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</si>
  <si>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R74212....</t>
  </si>
  <si>
    <t xml:space="preserve">Přeložka kabelů pro vnější rozvody </t>
  </si>
  <si>
    <t>2143412410</t>
  </si>
  <si>
    <t>Přeložka kabelů pro vnější rozvody 
Optické kabely ČD-T
- viz poznámka</t>
  </si>
  <si>
    <t>Poznámka k položce:_x000d_
rozsah přeložky je uveden v PD DÚR, pro povolení stvby DSPnebyl další stupeň vyžadován._x000d_
realizaci je nutné projednat s vlastníkem technické servisní organizace ČD - Telematika</t>
  </si>
  <si>
    <t>SO 663 - Přeložky kabelizace SŽ OŘ ÚNL SEE</t>
  </si>
  <si>
    <t>-1171022552</t>
  </si>
  <si>
    <t>Přeložka kabelů pro vnější rozvody 
Kabelizace SEE
- viz poznámka</t>
  </si>
  <si>
    <t>Poznámka k položce:_x000d_
rozsah přeložky je uveden v PD DÚR, pro povolení stvby DSP nebyl další stupeň vyžadován._x000d_
realizaci je nutné projednat s vlastníkem technické servisní organizace SŽ s.o. OŘ ÚNL SEE</t>
  </si>
  <si>
    <t>SO 664 - Přeložky kabelizace SŽ OŘ ÚNL SSZT</t>
  </si>
  <si>
    <t>1619698037</t>
  </si>
  <si>
    <t>Přeložka kabelů pro vnější rozvody 
Kabelizace SSZT
- viz poznámka</t>
  </si>
  <si>
    <t>Poznámka k položce:_x000d_
rozsah přeložky je uveden v PD DÚR, pro povolení stvby DSPnebyl další stupeň vyžadován._x000d_
realizaci je nutné projednat s vlastníkem technické servisní organizace Sˇ6, s.o. OŘ ÚNL SSZT</t>
  </si>
  <si>
    <t>SO 665 - Přeložky kabelizace SŽ TÚDC Praha</t>
  </si>
  <si>
    <t>Přeložka kabelů pro vnější rozvody kabelizace SŽ TÚDC</t>
  </si>
  <si>
    <t>595336647</t>
  </si>
  <si>
    <t>Přeložka kabelů pro vnější rozvody 
Optickékabely TÚDC
- viz poznámka</t>
  </si>
  <si>
    <t>Poznámka k položce:_x000d_
rozsah přeložky je uveden v PD DÚR, pro povolení stvby DSPnebyl další stupeň vyžadován._x000d_
realizaci je nutné projednat s vlastníkem technické servisní organizace SŽ, s.o. TÚDC Praha</t>
  </si>
  <si>
    <t>162</t>
  </si>
  <si>
    <t>285</t>
  </si>
  <si>
    <t>B3</t>
  </si>
  <si>
    <t>236</t>
  </si>
  <si>
    <t>480</t>
  </si>
  <si>
    <t>SO 801 - Úprava území po výstavbě</t>
  </si>
  <si>
    <t>18220</t>
  </si>
  <si>
    <t>ROZPROSTŘENÍ ORNICE VE SVAHU</t>
  </si>
  <si>
    <t>-694305192</t>
  </si>
  <si>
    <t>Rozprostření ornice.na čelech NK - svah ve sklonu 1:2 (tl. ornice 200mm)</t>
  </si>
  <si>
    <t>Poznámka k souboru cen:_x000d_
Položka zahrnuje:_x000d_
_x000d_
- nutné přemístění ornice z dočasných skládek vzdálených do 50m_x000d_
- rozprostření ornice v předepsané tloušťce ve svahu přes 1:5_x000d_
Položka nezahrnuje:_x000d_
- x</t>
  </si>
  <si>
    <t>"rozprostření ornice na čele na straně Schirnding (tl. = 0,20m): "0,200*810,000</t>
  </si>
  <si>
    <t>"rozprostření ornice na čele na straně Cheb (tl. = 0,20m): "0,200*1180,000</t>
  </si>
  <si>
    <t>C3</t>
  </si>
  <si>
    <t>A3+B3</t>
  </si>
  <si>
    <t>18230</t>
  </si>
  <si>
    <t>ROZPROSTŘENÍ ORNICE V ROVINĚ</t>
  </si>
  <si>
    <t>375335657</t>
  </si>
  <si>
    <t>Rozprostření ornice v rovině na horním povrchu přesypávky podél MK a stezky pro cyklisty (ornice tl. 0,20 + podorničí tl. 0,30m)</t>
  </si>
  <si>
    <t>Poznámka k souboru cen:_x000d_
Položka zahrnuje:_x000d_
_x000d_
- nutné přemístění ornice z dočasných skládek vzdálených do 50m_x000d_
- rozprostření ornice v předepsané tloušťce v rovině a ve svahu do 1:5</t>
  </si>
  <si>
    <t>"rozprostření ornice mezi čelním svahem A4 MK na straně Schirnding (tl. = 0,50m): "0,500*570,000</t>
  </si>
  <si>
    <t>"rozprostření ornice mezi čelním svahem A4 cyklostezkou na straně Cheb (tl. = 0,50m): "0,500*960,000</t>
  </si>
  <si>
    <t>405544195</t>
  </si>
  <si>
    <t>"Plocha viz položka rozprostření ornice - položka č. 18220+18230: "3520,000</t>
  </si>
  <si>
    <t>184B26</t>
  </si>
  <si>
    <t>VYSAZOVÁNÍ STROMŮ LISTNATÝCH V KONTEJNERU OBVOD KMENE DO 18CM, PODCHOZÍ VÝŠ MIN 2,4M</t>
  </si>
  <si>
    <t>47217542</t>
  </si>
  <si>
    <t>náhradní výsadba nových listnaných stromů včetně následné péče o vysázené stromy po dobu 3 let od vysazení zahrnující pravidelnou zálivku, péči o kořenovou mízu, odborně realizovaný a cílený výchovný řez a pravidelná kontrola včetně včasného ošetření případného poranění</t>
  </si>
  <si>
    <t>Poznámka k souboru cen:_x000d_
Položka zahrnuje:_x000d_
_x000d_
- dodávku projektem předepsaných stromů_x000d_
- hloubení jamek (min. rozměry pro stromy min. 1,5 násobek balu výpěstku) s event. výměnou půdy, s hnojením anorganickým hnojivem a přídavkem organického hnojiva min. 5kg pro stromy_x000d_
- zálivku_x000d_
- kůly, chráničky ke stromům nebo ochrana stromů nátěrem a pod._x000d_
- položka zahrnuje veškerý materiál, výrobky a polotovary, včetně mimostaveništní a vnitrostaveništní dopravy (rovněž přesuny), včetně naložení a složení, případně s uložením_x000d_
Položka nezahrnuje:_x000d_
- x_x000d_
Způsob měření:_x000d_
- obvod kmene se měří ve výšce 1,00m nad zemí.</t>
  </si>
  <si>
    <t>"16 ks Bříza bílá (Betula verrucosa) - kultivar s obvodem kmínku 16-18 cm : "16,000</t>
  </si>
  <si>
    <t>SEZNAM FIGUR</t>
  </si>
  <si>
    <t>Výměra</t>
  </si>
  <si>
    <t>Použití figury:</t>
  </si>
  <si>
    <t>"Odstranění křovin na spodní části svazích zářezu železniční trati - jedná se o nesouvislý porost, kubatura uvažovaná jako 20% plochy dotčeného svahu"</t>
  </si>
  <si>
    <t>"Zásyp NK v prostoru nad těsnící fólii svádějící vodu k drenáži výškově do úrovně pod vrstvu ornice (podorničí) na horním povrchu přesýpané konstrukc"</t>
  </si>
  <si>
    <t>B9</t>
  </si>
  <si>
    <t>"odečet zásypu z armované zeminy: "-1,000*2300,000</t>
  </si>
  <si>
    <t>C9</t>
  </si>
  <si>
    <t>"odečet zpětného zásypu rubu po Pe fólii na opěře 01: "-1,000*806,000</t>
  </si>
  <si>
    <t>D9</t>
  </si>
  <si>
    <t>"odečet zpětného zásypu rubu po Pe fólii na opěře 02: "-1,000*1045,800</t>
  </si>
  <si>
    <t>E9</t>
  </si>
  <si>
    <t>"odečet obsypu rubu klenby: "-1,000*1511,000</t>
  </si>
  <si>
    <t>F9</t>
  </si>
  <si>
    <t>"odečet pískové ochrany PE fólie : "-1,000*315,000</t>
  </si>
  <si>
    <t>G9</t>
  </si>
  <si>
    <t>A9+B9+C9+D9+E9+F9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</si>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</sst>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000000"/>
      <name val="Arial CE"/>
    </font>
    <font>
      <sz val="12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calcChain" Target="calcChain.xml" /><Relationship Id="rId2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3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1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70430" TargetMode="External" /><Relationship Id="rId23" Type="http://schemas.openxmlformats.org/officeDocument/2006/relationships/hyperlink" Target="https://podminky.urs.cz/item/CS_URS_2025_02/871381142" TargetMode="External" /><Relationship Id="rId24" Type="http://schemas.openxmlformats.org/officeDocument/2006/relationships/hyperlink" Target="https://podminky.urs.cz/item/CS_URS_2025_02/359901211" TargetMode="External" /><Relationship Id="rId25" Type="http://schemas.openxmlformats.org/officeDocument/2006/relationships/hyperlink" Target="https://podminky.urs.cz/item/CS_URS_2025_02/892372121" TargetMode="External" /><Relationship Id="rId26" Type="http://schemas.openxmlformats.org/officeDocument/2006/relationships/hyperlink" Target="https://podminky.urs.cz/item/CS_URS_2025_02/899722112" TargetMode="External" /><Relationship Id="rId27" Type="http://schemas.openxmlformats.org/officeDocument/2006/relationships/hyperlink" Target="https://podminky.urs.cz/item/CS_URS_2025_02/998276101" TargetMode="External" /><Relationship Id="rId2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60430" TargetMode="External" /><Relationship Id="rId23" Type="http://schemas.openxmlformats.org/officeDocument/2006/relationships/hyperlink" Target="https://podminky.urs.cz/item/CS_URS_2025_02/359901211" TargetMode="External" /><Relationship Id="rId24" Type="http://schemas.openxmlformats.org/officeDocument/2006/relationships/hyperlink" Target="https://podminky.urs.cz/item/CS_URS_2025_02/892372121" TargetMode="External" /><Relationship Id="rId25" Type="http://schemas.openxmlformats.org/officeDocument/2006/relationships/hyperlink" Target="https://podminky.urs.cz/item/CS_URS_2025_02/899722112" TargetMode="External" /><Relationship Id="rId26" Type="http://schemas.openxmlformats.org/officeDocument/2006/relationships/hyperlink" Target="https://podminky.urs.cz/item/CS_URS_2025_02/998276101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8202013" TargetMode="External" /><Relationship Id="rId2" Type="http://schemas.openxmlformats.org/officeDocument/2006/relationships/hyperlink" Target="https://podminky.urs.cz/item/CS_URS_2025_02/218204011" TargetMode="External" /><Relationship Id="rId3" Type="http://schemas.openxmlformats.org/officeDocument/2006/relationships/hyperlink" Target="https://podminky.urs.cz/item/CS_URS_2025_02/468051121" TargetMode="External" /><Relationship Id="rId4" Type="http://schemas.openxmlformats.org/officeDocument/2006/relationships/hyperlink" Target="https://podminky.urs.cz/item/CS_URS_2025_02/210203902" TargetMode="External" /><Relationship Id="rId5" Type="http://schemas.openxmlformats.org/officeDocument/2006/relationships/hyperlink" Target="https://podminky.urs.cz/item/CS_URS_2025_02/210204011" TargetMode="External" /><Relationship Id="rId6" Type="http://schemas.openxmlformats.org/officeDocument/2006/relationships/hyperlink" Target="https://podminky.urs.cz/item/CS_URS_2025_02/210204103" TargetMode="External" /><Relationship Id="rId7" Type="http://schemas.openxmlformats.org/officeDocument/2006/relationships/hyperlink" Target="https://podminky.urs.cz/item/CS_URS_2025_02/210100096" TargetMode="External" /><Relationship Id="rId8" Type="http://schemas.openxmlformats.org/officeDocument/2006/relationships/hyperlink" Target="https://podminky.urs.cz/item/CS_URS_2025_02/210100099" TargetMode="External" /><Relationship Id="rId9" Type="http://schemas.openxmlformats.org/officeDocument/2006/relationships/hyperlink" Target="https://podminky.urs.cz/item/CS_URS_2025_02/210204202" TargetMode="External" /><Relationship Id="rId10" Type="http://schemas.openxmlformats.org/officeDocument/2006/relationships/hyperlink" Target="https://podminky.urs.cz/item/CS_URS_2025_02/210812011" TargetMode="External" /><Relationship Id="rId11" Type="http://schemas.openxmlformats.org/officeDocument/2006/relationships/hyperlink" Target="https://podminky.urs.cz/item/CS_URS_2025_02/210812033" TargetMode="External" /><Relationship Id="rId12" Type="http://schemas.openxmlformats.org/officeDocument/2006/relationships/hyperlink" Target="https://podminky.urs.cz/item/CS_URS_2025_02/460791113" TargetMode="External" /><Relationship Id="rId13" Type="http://schemas.openxmlformats.org/officeDocument/2006/relationships/hyperlink" Target="https://podminky.urs.cz/item/CS_URS_2025_02/210220020" TargetMode="External" /><Relationship Id="rId14" Type="http://schemas.openxmlformats.org/officeDocument/2006/relationships/hyperlink" Target="https://podminky.urs.cz/item/CS_URS_2025_02/210101233" TargetMode="External" /><Relationship Id="rId15" Type="http://schemas.openxmlformats.org/officeDocument/2006/relationships/hyperlink" Target="https://podminky.urs.cz/item/CS_URS_2025_02/469981111" TargetMode="External" /><Relationship Id="rId16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0010023" TargetMode="External" /><Relationship Id="rId2" Type="http://schemas.openxmlformats.org/officeDocument/2006/relationships/hyperlink" Target="https://podminky.urs.cz/item/CS_URS_2025_02/460141113" TargetMode="External" /><Relationship Id="rId3" Type="http://schemas.openxmlformats.org/officeDocument/2006/relationships/hyperlink" Target="https://podminky.urs.cz/item/CS_URS_2025_02/469981111" TargetMode="External" /><Relationship Id="rId4" Type="http://schemas.openxmlformats.org/officeDocument/2006/relationships/hyperlink" Target="https://podminky.urs.cz/item/CS_URS_2025_02/469981211" TargetMode="External" /><Relationship Id="rId5" Type="http://schemas.openxmlformats.org/officeDocument/2006/relationships/hyperlink" Target="https://podminky.urs.cz/item/CS_URS_2025_02/460171172" TargetMode="External" /><Relationship Id="rId6" Type="http://schemas.openxmlformats.org/officeDocument/2006/relationships/hyperlink" Target="https://podminky.urs.cz/item/CS_URS_2025_02/460171313" TargetMode="External" /><Relationship Id="rId7" Type="http://schemas.openxmlformats.org/officeDocument/2006/relationships/hyperlink" Target="https://podminky.urs.cz/item/CS_URS_2025_02/460661112" TargetMode="External" /><Relationship Id="rId8" Type="http://schemas.openxmlformats.org/officeDocument/2006/relationships/hyperlink" Target="https://podminky.urs.cz/item/CS_URS_2025_02/460411123" TargetMode="External" /><Relationship Id="rId9" Type="http://schemas.openxmlformats.org/officeDocument/2006/relationships/hyperlink" Target="https://podminky.urs.cz/item/CS_URS_2025_02/460451183" TargetMode="External" /><Relationship Id="rId10" Type="http://schemas.openxmlformats.org/officeDocument/2006/relationships/hyperlink" Target="https://podminky.urs.cz/item/CS_URS_2025_02/460451323" TargetMode="External" /><Relationship Id="rId11" Type="http://schemas.openxmlformats.org/officeDocument/2006/relationships/hyperlink" Target="https://podminky.urs.cz/item/CS_URS_2025_02/460581131" TargetMode="External" /><Relationship Id="rId12" Type="http://schemas.openxmlformats.org/officeDocument/2006/relationships/hyperlink" Target="https://podminky.urs.cz/item/CS_URS_2025_02/460671113" TargetMode="External" /><Relationship Id="rId1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9973111" TargetMode="External" /><Relationship Id="rId2" Type="http://schemas.openxmlformats.org/officeDocument/2006/relationships/hyperlink" Target="https://podminky.urs.cz/item/CS_URS_2025_02/580108022" TargetMode="External" /><Relationship Id="rId3" Type="http://schemas.openxmlformats.org/officeDocument/2006/relationships/hyperlink" Target="https://podminky.urs.cz/item/CS_URS_2025_02/0124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81103000" TargetMode="External" /><Relationship Id="rId6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21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72203000" TargetMode="External" /><Relationship Id="rId6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3002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564730001" TargetMode="External" /><Relationship Id="rId23" Type="http://schemas.openxmlformats.org/officeDocument/2006/relationships/hyperlink" Target="https://podminky.urs.cz/item/CS_URS_2025_02/564871116" TargetMode="External" /><Relationship Id="rId24" Type="http://schemas.openxmlformats.org/officeDocument/2006/relationships/hyperlink" Target="https://podminky.urs.cz/item/CS_URS_2025_02/565175113" TargetMode="External" /><Relationship Id="rId25" Type="http://schemas.openxmlformats.org/officeDocument/2006/relationships/hyperlink" Target="https://podminky.urs.cz/item/CS_URS_2025_02/577134211" TargetMode="External" /><Relationship Id="rId26" Type="http://schemas.openxmlformats.org/officeDocument/2006/relationships/hyperlink" Target="https://podminky.urs.cz/item/CS_URS_2025_02/577166111" TargetMode="External" /><Relationship Id="rId27" Type="http://schemas.openxmlformats.org/officeDocument/2006/relationships/hyperlink" Target="https://podminky.urs.cz/item/CS_URS_2025_02/564811011" TargetMode="External" /><Relationship Id="rId28" Type="http://schemas.openxmlformats.org/officeDocument/2006/relationships/hyperlink" Target="https://podminky.urs.cz/item/CS_URS_2025_02/596211110" TargetMode="External" /><Relationship Id="rId29" Type="http://schemas.openxmlformats.org/officeDocument/2006/relationships/hyperlink" Target="https://podminky.urs.cz/item/CS_URS_2025_02/871370430" TargetMode="External" /><Relationship Id="rId30" Type="http://schemas.openxmlformats.org/officeDocument/2006/relationships/hyperlink" Target="https://podminky.urs.cz/item/CS_URS_2025_02/359901211" TargetMode="External" /><Relationship Id="rId31" Type="http://schemas.openxmlformats.org/officeDocument/2006/relationships/hyperlink" Target="https://podminky.urs.cz/item/CS_URS_2025_02/892372121" TargetMode="External" /><Relationship Id="rId32" Type="http://schemas.openxmlformats.org/officeDocument/2006/relationships/hyperlink" Target="https://podminky.urs.cz/item/CS_URS_2025_02/871251211" TargetMode="External" /><Relationship Id="rId33" Type="http://schemas.openxmlformats.org/officeDocument/2006/relationships/hyperlink" Target="https://podminky.urs.cz/item/CS_URS_2025_02/877251101" TargetMode="External" /><Relationship Id="rId34" Type="http://schemas.openxmlformats.org/officeDocument/2006/relationships/hyperlink" Target="https://podminky.urs.cz/item/CS_URS_2025_02/877251112" TargetMode="External" /><Relationship Id="rId35" Type="http://schemas.openxmlformats.org/officeDocument/2006/relationships/hyperlink" Target="https://podminky.urs.cz/item/CS_URS_2025_02/857261131" TargetMode="External" /><Relationship Id="rId36" Type="http://schemas.openxmlformats.org/officeDocument/2006/relationships/hyperlink" Target="https://podminky.urs.cz/item/CS_URS_2025_02/891261112" TargetMode="External" /><Relationship Id="rId37" Type="http://schemas.openxmlformats.org/officeDocument/2006/relationships/hyperlink" Target="https://podminky.urs.cz/item/CS_URS_2025_02/230220006" TargetMode="External" /><Relationship Id="rId38" Type="http://schemas.openxmlformats.org/officeDocument/2006/relationships/hyperlink" Target="https://podminky.urs.cz/item/CS_URS_2025_02/892271111" TargetMode="External" /><Relationship Id="rId39" Type="http://schemas.openxmlformats.org/officeDocument/2006/relationships/hyperlink" Target="https://podminky.urs.cz/item/CS_URS_2025_02/722290237" TargetMode="External" /><Relationship Id="rId40" Type="http://schemas.openxmlformats.org/officeDocument/2006/relationships/hyperlink" Target="https://podminky.urs.cz/item/CS_URS_2025_02/899713111" TargetMode="External" /><Relationship Id="rId41" Type="http://schemas.openxmlformats.org/officeDocument/2006/relationships/hyperlink" Target="https://podminky.urs.cz/item/CS_URS_2025_02/899721111" TargetMode="External" /><Relationship Id="rId42" Type="http://schemas.openxmlformats.org/officeDocument/2006/relationships/hyperlink" Target="https://podminky.urs.cz/item/CS_URS_2025_02/899722112" TargetMode="External" /><Relationship Id="rId43" Type="http://schemas.openxmlformats.org/officeDocument/2006/relationships/hyperlink" Target="https://podminky.urs.cz/item/CS_URS_2025_02/916131212" TargetMode="External" /><Relationship Id="rId44" Type="http://schemas.openxmlformats.org/officeDocument/2006/relationships/hyperlink" Target="https://podminky.urs.cz/item/CS_URS_2025_02/919735112" TargetMode="External" /><Relationship Id="rId45" Type="http://schemas.openxmlformats.org/officeDocument/2006/relationships/hyperlink" Target="https://podminky.urs.cz/item/CS_URS_2025_02/997221551" TargetMode="External" /><Relationship Id="rId46" Type="http://schemas.openxmlformats.org/officeDocument/2006/relationships/hyperlink" Target="https://podminky.urs.cz/item/CS_URS_2025_02/997221559" TargetMode="External" /><Relationship Id="rId47" Type="http://schemas.openxmlformats.org/officeDocument/2006/relationships/hyperlink" Target="https://podminky.urs.cz/item/CS_URS_2025_02/997221875" TargetMode="External" /><Relationship Id="rId48" Type="http://schemas.openxmlformats.org/officeDocument/2006/relationships/hyperlink" Target="https://podminky.urs.cz/item/CS_URS_2025_02/998276101" TargetMode="External" /><Relationship Id="rId4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2515M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Přemostění trati Schirnding-Cheb, červený most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Cheb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Cheb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Stráský, Hustý a partneři s.r.o.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ROUND(AG55+SUM(AG56:AG65)+SUM(AG69:AG75),2)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ROUND(AS55+SUM(AS56:AS65)+SUM(AS69:AS75),2)</f>
        <v>0</v>
      </c>
      <c r="AT54" s="107">
        <f>ROUND(SUM(AV54:AW54),2)</f>
        <v>0</v>
      </c>
      <c r="AU54" s="108">
        <f>ROUND(AU55+SUM(AU56:AU65)+SUM(AU69:AU75),5)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ROUND(AZ55+SUM(AZ56:AZ65)+SUM(AZ69:AZ75),2)</f>
        <v>0</v>
      </c>
      <c r="BA54" s="107">
        <f>ROUND(BA55+SUM(BA56:BA65)+SUM(BA69:BA75),2)</f>
        <v>0</v>
      </c>
      <c r="BB54" s="107">
        <f>ROUND(BB55+SUM(BB56:BB65)+SUM(BB69:BB75),2)</f>
        <v>0</v>
      </c>
      <c r="BC54" s="107">
        <f>ROUND(BC55+SUM(BC56:BC65)+SUM(BC69:BC75),2)</f>
        <v>0</v>
      </c>
      <c r="BD54" s="109">
        <f>ROUND(BD55+SUM(BD56:BD65)+SUM(BD69:BD75),2)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000 - Vedlejší rozpočt...'!J30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 000 - Vedlejší rozpočt...'!P83</f>
        <v>0</v>
      </c>
      <c r="AV55" s="121">
        <f>'SO 000 - Vedlejší rozpočt...'!J33</f>
        <v>0</v>
      </c>
      <c r="AW55" s="121">
        <f>'SO 000 - Vedlejší rozpočt...'!J34</f>
        <v>0</v>
      </c>
      <c r="AX55" s="121">
        <f>'SO 000 - Vedlejší rozpočt...'!J35</f>
        <v>0</v>
      </c>
      <c r="AY55" s="121">
        <f>'SO 000 - Vedlejší rozpočt...'!J36</f>
        <v>0</v>
      </c>
      <c r="AZ55" s="121">
        <f>'SO 000 - Vedlejší rozpočt...'!F33</f>
        <v>0</v>
      </c>
      <c r="BA55" s="121">
        <f>'SO 000 - Vedlejší rozpočt...'!F34</f>
        <v>0</v>
      </c>
      <c r="BB55" s="121">
        <f>'SO 000 - Vedlejší rozpočt...'!F35</f>
        <v>0</v>
      </c>
      <c r="BC55" s="121">
        <f>'SO 000 - Vedlejší rozpočt...'!F36</f>
        <v>0</v>
      </c>
      <c r="BD55" s="123">
        <f>'SO 000 - Vedlejší rozpočt...'!F37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001 - Demolice stávají...'!J30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 001 - Demolice stávají...'!P84</f>
        <v>0</v>
      </c>
      <c r="AV56" s="121">
        <f>'SO 001 - Demolice stávají...'!J33</f>
        <v>0</v>
      </c>
      <c r="AW56" s="121">
        <f>'SO 001 - Demolice stávají...'!J34</f>
        <v>0</v>
      </c>
      <c r="AX56" s="121">
        <f>'SO 001 - Demolice stávají...'!J35</f>
        <v>0</v>
      </c>
      <c r="AY56" s="121">
        <f>'SO 001 - Demolice stávají...'!J36</f>
        <v>0</v>
      </c>
      <c r="AZ56" s="121">
        <f>'SO 001 - Demolice stávají...'!F33</f>
        <v>0</v>
      </c>
      <c r="BA56" s="121">
        <f>'SO 001 - Demolice stávají...'!F34</f>
        <v>0</v>
      </c>
      <c r="BB56" s="121">
        <f>'SO 001 - Demolice stávají...'!F35</f>
        <v>0</v>
      </c>
      <c r="BC56" s="121">
        <f>'SO 001 - Demolice stávají...'!F36</f>
        <v>0</v>
      </c>
      <c r="BD56" s="123">
        <f>'SO 001 - Demolice stávají...'!F37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101 - Cesta pro pěší a...'!J30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 101 - Cesta pro pěší a...'!P83</f>
        <v>0</v>
      </c>
      <c r="AV57" s="121">
        <f>'SO 101 - Cesta pro pěší a...'!J33</f>
        <v>0</v>
      </c>
      <c r="AW57" s="121">
        <f>'SO 101 - Cesta pro pěší a...'!J34</f>
        <v>0</v>
      </c>
      <c r="AX57" s="121">
        <f>'SO 101 - Cesta pro pěší a...'!J35</f>
        <v>0</v>
      </c>
      <c r="AY57" s="121">
        <f>'SO 101 - Cesta pro pěší a...'!J36</f>
        <v>0</v>
      </c>
      <c r="AZ57" s="121">
        <f>'SO 101 - Cesta pro pěší a...'!F33</f>
        <v>0</v>
      </c>
      <c r="BA57" s="121">
        <f>'SO 101 - Cesta pro pěší a...'!F34</f>
        <v>0</v>
      </c>
      <c r="BB57" s="121">
        <f>'SO 101 - Cesta pro pěší a...'!F35</f>
        <v>0</v>
      </c>
      <c r="BC57" s="121">
        <f>'SO 101 - Cesta pro pěší a...'!F36</f>
        <v>0</v>
      </c>
      <c r="BD57" s="123">
        <f>'SO 101 - Cesta pro pěší a...'!F37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102 - Místní komunikac...'!J30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 102 - Místní komunikac...'!P85</f>
        <v>0</v>
      </c>
      <c r="AV58" s="121">
        <f>'SO 102 - Místní komunikac...'!J33</f>
        <v>0</v>
      </c>
      <c r="AW58" s="121">
        <f>'SO 102 - Místní komunikac...'!J34</f>
        <v>0</v>
      </c>
      <c r="AX58" s="121">
        <f>'SO 102 - Místní komunikac...'!J35</f>
        <v>0</v>
      </c>
      <c r="AY58" s="121">
        <f>'SO 102 - Místní komunikac...'!J36</f>
        <v>0</v>
      </c>
      <c r="AZ58" s="121">
        <f>'SO 102 - Místní komunikac...'!F33</f>
        <v>0</v>
      </c>
      <c r="BA58" s="121">
        <f>'SO 102 - Místní komunikac...'!F34</f>
        <v>0</v>
      </c>
      <c r="BB58" s="121">
        <f>'SO 102 - Místní komunikac...'!F35</f>
        <v>0</v>
      </c>
      <c r="BC58" s="121">
        <f>'SO 102 - Místní komunikac...'!F36</f>
        <v>0</v>
      </c>
      <c r="BD58" s="123">
        <f>'SO 102 - Místní komunikac...'!F37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103 - Úprava ulice U T...'!J30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 103 - Úprava ulice U T...'!P85</f>
        <v>0</v>
      </c>
      <c r="AV59" s="121">
        <f>'SO 103 - Úprava ulice U T...'!J33</f>
        <v>0</v>
      </c>
      <c r="AW59" s="121">
        <f>'SO 103 - Úprava ulice U T...'!J34</f>
        <v>0</v>
      </c>
      <c r="AX59" s="121">
        <f>'SO 103 - Úprava ulice U T...'!J35</f>
        <v>0</v>
      </c>
      <c r="AY59" s="121">
        <f>'SO 103 - Úprava ulice U T...'!J36</f>
        <v>0</v>
      </c>
      <c r="AZ59" s="121">
        <f>'SO 103 - Úprava ulice U T...'!F33</f>
        <v>0</v>
      </c>
      <c r="BA59" s="121">
        <f>'SO 103 - Úprava ulice U T...'!F34</f>
        <v>0</v>
      </c>
      <c r="BB59" s="121">
        <f>'SO 103 - Úprava ulice U T...'!F35</f>
        <v>0</v>
      </c>
      <c r="BC59" s="121">
        <f>'SO 103 - Úprava ulice U T...'!F36</f>
        <v>0</v>
      </c>
      <c r="BD59" s="123">
        <f>'SO 103 - Úprava ulice U T...'!F37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16.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181 - Dopravně - inžen...'!J30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 181 - Dopravně - inžen...'!P80</f>
        <v>0</v>
      </c>
      <c r="AV60" s="121">
        <f>'SO 181 - Dopravně - inžen...'!J33</f>
        <v>0</v>
      </c>
      <c r="AW60" s="121">
        <f>'SO 181 - Dopravně - inžen...'!J34</f>
        <v>0</v>
      </c>
      <c r="AX60" s="121">
        <f>'SO 181 - Dopravně - inžen...'!J35</f>
        <v>0</v>
      </c>
      <c r="AY60" s="121">
        <f>'SO 181 - Dopravně - inžen...'!J36</f>
        <v>0</v>
      </c>
      <c r="AZ60" s="121">
        <f>'SO 181 - Dopravně - inžen...'!F33</f>
        <v>0</v>
      </c>
      <c r="BA60" s="121">
        <f>'SO 181 - Dopravně - inžen...'!F34</f>
        <v>0</v>
      </c>
      <c r="BB60" s="121">
        <f>'SO 181 - Dopravně - inžen...'!F35</f>
        <v>0</v>
      </c>
      <c r="BC60" s="121">
        <f>'SO 181 - Dopravně - inžen...'!F36</f>
        <v>0</v>
      </c>
      <c r="BD60" s="123">
        <f>'SO 181 - Dopravně - inžen...'!F37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 201 - Přesýpaný most p...'!J30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 201 - Přesýpaný most p...'!P86</f>
        <v>0</v>
      </c>
      <c r="AV61" s="121">
        <f>'SO 201 - Přesýpaný most p...'!J33</f>
        <v>0</v>
      </c>
      <c r="AW61" s="121">
        <f>'SO 201 - Přesýpaný most p...'!J34</f>
        <v>0</v>
      </c>
      <c r="AX61" s="121">
        <f>'SO 201 - Přesýpaný most p...'!J35</f>
        <v>0</v>
      </c>
      <c r="AY61" s="121">
        <f>'SO 201 - Přesýpaný most p...'!J36</f>
        <v>0</v>
      </c>
      <c r="AZ61" s="121">
        <f>'SO 201 - Přesýpaný most p...'!F33</f>
        <v>0</v>
      </c>
      <c r="BA61" s="121">
        <f>'SO 201 - Přesýpaný most p...'!F34</f>
        <v>0</v>
      </c>
      <c r="BB61" s="121">
        <f>'SO 201 - Přesýpaný most p...'!F35</f>
        <v>0</v>
      </c>
      <c r="BC61" s="121">
        <f>'SO 201 - Přesýpaný most p...'!F36</f>
        <v>0</v>
      </c>
      <c r="BD61" s="123">
        <f>'SO 201 - Přesýpaný most p...'!F37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16.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 301 - Přeložka inž. sí...'!J30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0">
        <v>0</v>
      </c>
      <c r="AT62" s="121">
        <f>ROUND(SUM(AV62:AW62),2)</f>
        <v>0</v>
      </c>
      <c r="AU62" s="122">
        <f>'SO 301 - Přeložka inž. sí...'!P87</f>
        <v>0</v>
      </c>
      <c r="AV62" s="121">
        <f>'SO 301 - Přeložka inž. sí...'!J33</f>
        <v>0</v>
      </c>
      <c r="AW62" s="121">
        <f>'SO 301 - Přeložka inž. sí...'!J34</f>
        <v>0</v>
      </c>
      <c r="AX62" s="121">
        <f>'SO 301 - Přeložka inž. sí...'!J35</f>
        <v>0</v>
      </c>
      <c r="AY62" s="121">
        <f>'SO 301 - Přeložka inž. sí...'!J36</f>
        <v>0</v>
      </c>
      <c r="AZ62" s="121">
        <f>'SO 301 - Přeložka inž. sí...'!F33</f>
        <v>0</v>
      </c>
      <c r="BA62" s="121">
        <f>'SO 301 - Přeložka inž. sí...'!F34</f>
        <v>0</v>
      </c>
      <c r="BB62" s="121">
        <f>'SO 301 - Přeložka inž. sí...'!F35</f>
        <v>0</v>
      </c>
      <c r="BC62" s="121">
        <f>'SO 301 - Přeložka inž. sí...'!F36</f>
        <v>0</v>
      </c>
      <c r="BD62" s="123">
        <f>'SO 301 - Přeložka inž. sí...'!F37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7" customFormat="1" ht="16.5" customHeight="1">
      <c r="A63" s="112" t="s">
        <v>78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'SO 302 - Přeložka drážní 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81</v>
      </c>
      <c r="AR63" s="119"/>
      <c r="AS63" s="120">
        <v>0</v>
      </c>
      <c r="AT63" s="121">
        <f>ROUND(SUM(AV63:AW63),2)</f>
        <v>0</v>
      </c>
      <c r="AU63" s="122">
        <f>'SO 302 - Přeložka drážní ...'!P84</f>
        <v>0</v>
      </c>
      <c r="AV63" s="121">
        <f>'SO 302 - Přeložka drážní ...'!J33</f>
        <v>0</v>
      </c>
      <c r="AW63" s="121">
        <f>'SO 302 - Přeložka drážní ...'!J34</f>
        <v>0</v>
      </c>
      <c r="AX63" s="121">
        <f>'SO 302 - Přeložka drážní ...'!J35</f>
        <v>0</v>
      </c>
      <c r="AY63" s="121">
        <f>'SO 302 - Přeložka drážní ...'!J36</f>
        <v>0</v>
      </c>
      <c r="AZ63" s="121">
        <f>'SO 302 - Přeložka drážní ...'!F33</f>
        <v>0</v>
      </c>
      <c r="BA63" s="121">
        <f>'SO 302 - Přeložka drážní ...'!F34</f>
        <v>0</v>
      </c>
      <c r="BB63" s="121">
        <f>'SO 302 - Přeložka drážní ...'!F35</f>
        <v>0</v>
      </c>
      <c r="BC63" s="121">
        <f>'SO 302 - Přeložka drážní ...'!F36</f>
        <v>0</v>
      </c>
      <c r="BD63" s="123">
        <f>'SO 302 - Přeložka drážní ...'!F37</f>
        <v>0</v>
      </c>
      <c r="BE63" s="7"/>
      <c r="BT63" s="124" t="s">
        <v>82</v>
      </c>
      <c r="BV63" s="124" t="s">
        <v>76</v>
      </c>
      <c r="BW63" s="124" t="s">
        <v>108</v>
      </c>
      <c r="BX63" s="124" t="s">
        <v>5</v>
      </c>
      <c r="CL63" s="124" t="s">
        <v>19</v>
      </c>
      <c r="CM63" s="124" t="s">
        <v>84</v>
      </c>
    </row>
    <row r="64" s="7" customFormat="1" ht="16.5" customHeight="1">
      <c r="A64" s="112" t="s">
        <v>78</v>
      </c>
      <c r="B64" s="113"/>
      <c r="C64" s="114"/>
      <c r="D64" s="115" t="s">
        <v>109</v>
      </c>
      <c r="E64" s="115"/>
      <c r="F64" s="115"/>
      <c r="G64" s="115"/>
      <c r="H64" s="115"/>
      <c r="I64" s="116"/>
      <c r="J64" s="115" t="s">
        <v>110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'SO 303 - Dešťová kanalizace'!J30</f>
        <v>0</v>
      </c>
      <c r="AH64" s="116"/>
      <c r="AI64" s="116"/>
      <c r="AJ64" s="116"/>
      <c r="AK64" s="116"/>
      <c r="AL64" s="116"/>
      <c r="AM64" s="116"/>
      <c r="AN64" s="117">
        <f>SUM(AG64,AT64)</f>
        <v>0</v>
      </c>
      <c r="AO64" s="116"/>
      <c r="AP64" s="116"/>
      <c r="AQ64" s="118" t="s">
        <v>81</v>
      </c>
      <c r="AR64" s="119"/>
      <c r="AS64" s="120">
        <v>0</v>
      </c>
      <c r="AT64" s="121">
        <f>ROUND(SUM(AV64:AW64),2)</f>
        <v>0</v>
      </c>
      <c r="AU64" s="122">
        <f>'SO 303 - Dešťová kanalizace'!P86</f>
        <v>0</v>
      </c>
      <c r="AV64" s="121">
        <f>'SO 303 - Dešťová kanalizace'!J33</f>
        <v>0</v>
      </c>
      <c r="AW64" s="121">
        <f>'SO 303 - Dešťová kanalizace'!J34</f>
        <v>0</v>
      </c>
      <c r="AX64" s="121">
        <f>'SO 303 - Dešťová kanalizace'!J35</f>
        <v>0</v>
      </c>
      <c r="AY64" s="121">
        <f>'SO 303 - Dešťová kanalizace'!J36</f>
        <v>0</v>
      </c>
      <c r="AZ64" s="121">
        <f>'SO 303 - Dešťová kanalizace'!F33</f>
        <v>0</v>
      </c>
      <c r="BA64" s="121">
        <f>'SO 303 - Dešťová kanalizace'!F34</f>
        <v>0</v>
      </c>
      <c r="BB64" s="121">
        <f>'SO 303 - Dešťová kanalizace'!F35</f>
        <v>0</v>
      </c>
      <c r="BC64" s="121">
        <f>'SO 303 - Dešťová kanalizace'!F36</f>
        <v>0</v>
      </c>
      <c r="BD64" s="123">
        <f>'SO 303 - Dešťová kanalizace'!F37</f>
        <v>0</v>
      </c>
      <c r="BE64" s="7"/>
      <c r="BT64" s="124" t="s">
        <v>82</v>
      </c>
      <c r="BV64" s="124" t="s">
        <v>76</v>
      </c>
      <c r="BW64" s="124" t="s">
        <v>111</v>
      </c>
      <c r="BX64" s="124" t="s">
        <v>5</v>
      </c>
      <c r="CL64" s="124" t="s">
        <v>19</v>
      </c>
      <c r="CM64" s="124" t="s">
        <v>84</v>
      </c>
    </row>
    <row r="65" s="7" customFormat="1" ht="24.75" customHeight="1">
      <c r="A65" s="7"/>
      <c r="B65" s="113"/>
      <c r="C65" s="114"/>
      <c r="D65" s="115" t="s">
        <v>112</v>
      </c>
      <c r="E65" s="115"/>
      <c r="F65" s="115"/>
      <c r="G65" s="115"/>
      <c r="H65" s="115"/>
      <c r="I65" s="116"/>
      <c r="J65" s="115" t="s">
        <v>113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25">
        <f>ROUND(SUM(AG66:AG68),2)</f>
        <v>0</v>
      </c>
      <c r="AH65" s="116"/>
      <c r="AI65" s="116"/>
      <c r="AJ65" s="116"/>
      <c r="AK65" s="116"/>
      <c r="AL65" s="116"/>
      <c r="AM65" s="116"/>
      <c r="AN65" s="117">
        <f>SUM(AG65,AT65)</f>
        <v>0</v>
      </c>
      <c r="AO65" s="116"/>
      <c r="AP65" s="116"/>
      <c r="AQ65" s="118" t="s">
        <v>81</v>
      </c>
      <c r="AR65" s="119"/>
      <c r="AS65" s="120">
        <f>ROUND(SUM(AS66:AS68),2)</f>
        <v>0</v>
      </c>
      <c r="AT65" s="121">
        <f>ROUND(SUM(AV65:AW65),2)</f>
        <v>0</v>
      </c>
      <c r="AU65" s="122">
        <f>ROUND(SUM(AU66:AU68),5)</f>
        <v>0</v>
      </c>
      <c r="AV65" s="121">
        <f>ROUND(AZ65*L29,2)</f>
        <v>0</v>
      </c>
      <c r="AW65" s="121">
        <f>ROUND(BA65*L30,2)</f>
        <v>0</v>
      </c>
      <c r="AX65" s="121">
        <f>ROUND(BB65*L29,2)</f>
        <v>0</v>
      </c>
      <c r="AY65" s="121">
        <f>ROUND(BC65*L30,2)</f>
        <v>0</v>
      </c>
      <c r="AZ65" s="121">
        <f>ROUND(SUM(AZ66:AZ68),2)</f>
        <v>0</v>
      </c>
      <c r="BA65" s="121">
        <f>ROUND(SUM(BA66:BA68),2)</f>
        <v>0</v>
      </c>
      <c r="BB65" s="121">
        <f>ROUND(SUM(BB66:BB68),2)</f>
        <v>0</v>
      </c>
      <c r="BC65" s="121">
        <f>ROUND(SUM(BC66:BC68),2)</f>
        <v>0</v>
      </c>
      <c r="BD65" s="123">
        <f>ROUND(SUM(BD66:BD68),2)</f>
        <v>0</v>
      </c>
      <c r="BE65" s="7"/>
      <c r="BS65" s="124" t="s">
        <v>73</v>
      </c>
      <c r="BT65" s="124" t="s">
        <v>82</v>
      </c>
      <c r="BU65" s="124" t="s">
        <v>75</v>
      </c>
      <c r="BV65" s="124" t="s">
        <v>76</v>
      </c>
      <c r="BW65" s="124" t="s">
        <v>114</v>
      </c>
      <c r="BX65" s="124" t="s">
        <v>5</v>
      </c>
      <c r="CL65" s="124" t="s">
        <v>19</v>
      </c>
      <c r="CM65" s="124" t="s">
        <v>84</v>
      </c>
    </row>
    <row r="66" s="4" customFormat="1" ht="16.5" customHeight="1">
      <c r="A66" s="112" t="s">
        <v>78</v>
      </c>
      <c r="B66" s="64"/>
      <c r="C66" s="126"/>
      <c r="D66" s="126"/>
      <c r="E66" s="127" t="s">
        <v>115</v>
      </c>
      <c r="F66" s="127"/>
      <c r="G66" s="127"/>
      <c r="H66" s="127"/>
      <c r="I66" s="127"/>
      <c r="J66" s="126"/>
      <c r="K66" s="127" t="s">
        <v>116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'01 - elektro VO'!J32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117</v>
      </c>
      <c r="AR66" s="66"/>
      <c r="AS66" s="130">
        <v>0</v>
      </c>
      <c r="AT66" s="131">
        <f>ROUND(SUM(AV66:AW66),2)</f>
        <v>0</v>
      </c>
      <c r="AU66" s="132">
        <f>'01 - elektro VO'!P89</f>
        <v>0</v>
      </c>
      <c r="AV66" s="131">
        <f>'01 - elektro VO'!J35</f>
        <v>0</v>
      </c>
      <c r="AW66" s="131">
        <f>'01 - elektro VO'!J36</f>
        <v>0</v>
      </c>
      <c r="AX66" s="131">
        <f>'01 - elektro VO'!J37</f>
        <v>0</v>
      </c>
      <c r="AY66" s="131">
        <f>'01 - elektro VO'!J38</f>
        <v>0</v>
      </c>
      <c r="AZ66" s="131">
        <f>'01 - elektro VO'!F35</f>
        <v>0</v>
      </c>
      <c r="BA66" s="131">
        <f>'01 - elektro VO'!F36</f>
        <v>0</v>
      </c>
      <c r="BB66" s="131">
        <f>'01 - elektro VO'!F37</f>
        <v>0</v>
      </c>
      <c r="BC66" s="131">
        <f>'01 - elektro VO'!F38</f>
        <v>0</v>
      </c>
      <c r="BD66" s="133">
        <f>'01 - elektro VO'!F39</f>
        <v>0</v>
      </c>
      <c r="BE66" s="4"/>
      <c r="BT66" s="134" t="s">
        <v>84</v>
      </c>
      <c r="BV66" s="134" t="s">
        <v>76</v>
      </c>
      <c r="BW66" s="134" t="s">
        <v>118</v>
      </c>
      <c r="BX66" s="134" t="s">
        <v>114</v>
      </c>
      <c r="CL66" s="134" t="s">
        <v>19</v>
      </c>
    </row>
    <row r="67" s="4" customFormat="1" ht="16.5" customHeight="1">
      <c r="A67" s="112" t="s">
        <v>78</v>
      </c>
      <c r="B67" s="64"/>
      <c r="C67" s="126"/>
      <c r="D67" s="126"/>
      <c r="E67" s="127" t="s">
        <v>119</v>
      </c>
      <c r="F67" s="127"/>
      <c r="G67" s="127"/>
      <c r="H67" s="127"/>
      <c r="I67" s="127"/>
      <c r="J67" s="126"/>
      <c r="K67" s="127" t="s">
        <v>120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'02 - zemní a výkopové práce'!J32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117</v>
      </c>
      <c r="AR67" s="66"/>
      <c r="AS67" s="130">
        <v>0</v>
      </c>
      <c r="AT67" s="131">
        <f>ROUND(SUM(AV67:AW67),2)</f>
        <v>0</v>
      </c>
      <c r="AU67" s="132">
        <f>'02 - zemní a výkopové práce'!P87</f>
        <v>0</v>
      </c>
      <c r="AV67" s="131">
        <f>'02 - zemní a výkopové práce'!J35</f>
        <v>0</v>
      </c>
      <c r="AW67" s="131">
        <f>'02 - zemní a výkopové práce'!J36</f>
        <v>0</v>
      </c>
      <c r="AX67" s="131">
        <f>'02 - zemní a výkopové práce'!J37</f>
        <v>0</v>
      </c>
      <c r="AY67" s="131">
        <f>'02 - zemní a výkopové práce'!J38</f>
        <v>0</v>
      </c>
      <c r="AZ67" s="131">
        <f>'02 - zemní a výkopové práce'!F35</f>
        <v>0</v>
      </c>
      <c r="BA67" s="131">
        <f>'02 - zemní a výkopové práce'!F36</f>
        <v>0</v>
      </c>
      <c r="BB67" s="131">
        <f>'02 - zemní a výkopové práce'!F37</f>
        <v>0</v>
      </c>
      <c r="BC67" s="131">
        <f>'02 - zemní a výkopové práce'!F38</f>
        <v>0</v>
      </c>
      <c r="BD67" s="133">
        <f>'02 - zemní a výkopové práce'!F39</f>
        <v>0</v>
      </c>
      <c r="BE67" s="4"/>
      <c r="BT67" s="134" t="s">
        <v>84</v>
      </c>
      <c r="BV67" s="134" t="s">
        <v>76</v>
      </c>
      <c r="BW67" s="134" t="s">
        <v>121</v>
      </c>
      <c r="BX67" s="134" t="s">
        <v>114</v>
      </c>
      <c r="CL67" s="134" t="s">
        <v>19</v>
      </c>
    </row>
    <row r="68" s="4" customFormat="1" ht="16.5" customHeight="1">
      <c r="A68" s="112" t="s">
        <v>78</v>
      </c>
      <c r="B68" s="64"/>
      <c r="C68" s="126"/>
      <c r="D68" s="126"/>
      <c r="E68" s="127" t="s">
        <v>122</v>
      </c>
      <c r="F68" s="127"/>
      <c r="G68" s="127"/>
      <c r="H68" s="127"/>
      <c r="I68" s="127"/>
      <c r="J68" s="126"/>
      <c r="K68" s="127" t="s">
        <v>123</v>
      </c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8">
        <f>'03 - ostatní'!J32</f>
        <v>0</v>
      </c>
      <c r="AH68" s="126"/>
      <c r="AI68" s="126"/>
      <c r="AJ68" s="126"/>
      <c r="AK68" s="126"/>
      <c r="AL68" s="126"/>
      <c r="AM68" s="126"/>
      <c r="AN68" s="128">
        <f>SUM(AG68,AT68)</f>
        <v>0</v>
      </c>
      <c r="AO68" s="126"/>
      <c r="AP68" s="126"/>
      <c r="AQ68" s="129" t="s">
        <v>117</v>
      </c>
      <c r="AR68" s="66"/>
      <c r="AS68" s="130">
        <v>0</v>
      </c>
      <c r="AT68" s="131">
        <f>ROUND(SUM(AV68:AW68),2)</f>
        <v>0</v>
      </c>
      <c r="AU68" s="132">
        <f>'03 - ostatní'!P93</f>
        <v>0</v>
      </c>
      <c r="AV68" s="131">
        <f>'03 - ostatní'!J35</f>
        <v>0</v>
      </c>
      <c r="AW68" s="131">
        <f>'03 - ostatní'!J36</f>
        <v>0</v>
      </c>
      <c r="AX68" s="131">
        <f>'03 - ostatní'!J37</f>
        <v>0</v>
      </c>
      <c r="AY68" s="131">
        <f>'03 - ostatní'!J38</f>
        <v>0</v>
      </c>
      <c r="AZ68" s="131">
        <f>'03 - ostatní'!F35</f>
        <v>0</v>
      </c>
      <c r="BA68" s="131">
        <f>'03 - ostatní'!F36</f>
        <v>0</v>
      </c>
      <c r="BB68" s="131">
        <f>'03 - ostatní'!F37</f>
        <v>0</v>
      </c>
      <c r="BC68" s="131">
        <f>'03 - ostatní'!F38</f>
        <v>0</v>
      </c>
      <c r="BD68" s="133">
        <f>'03 - ostatní'!F39</f>
        <v>0</v>
      </c>
      <c r="BE68" s="4"/>
      <c r="BT68" s="134" t="s">
        <v>84</v>
      </c>
      <c r="BV68" s="134" t="s">
        <v>76</v>
      </c>
      <c r="BW68" s="134" t="s">
        <v>124</v>
      </c>
      <c r="BX68" s="134" t="s">
        <v>114</v>
      </c>
      <c r="CL68" s="134" t="s">
        <v>19</v>
      </c>
    </row>
    <row r="69" s="7" customFormat="1" ht="16.5" customHeight="1">
      <c r="A69" s="112" t="s">
        <v>78</v>
      </c>
      <c r="B69" s="113"/>
      <c r="C69" s="114"/>
      <c r="D69" s="115" t="s">
        <v>125</v>
      </c>
      <c r="E69" s="115"/>
      <c r="F69" s="115"/>
      <c r="G69" s="115"/>
      <c r="H69" s="115"/>
      <c r="I69" s="116"/>
      <c r="J69" s="115" t="s">
        <v>126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7">
        <f>'SO 402 - Přeložka IS CETIN'!J30</f>
        <v>0</v>
      </c>
      <c r="AH69" s="116"/>
      <c r="AI69" s="116"/>
      <c r="AJ69" s="116"/>
      <c r="AK69" s="116"/>
      <c r="AL69" s="116"/>
      <c r="AM69" s="116"/>
      <c r="AN69" s="117">
        <f>SUM(AG69,AT69)</f>
        <v>0</v>
      </c>
      <c r="AO69" s="116"/>
      <c r="AP69" s="116"/>
      <c r="AQ69" s="118" t="s">
        <v>81</v>
      </c>
      <c r="AR69" s="119"/>
      <c r="AS69" s="120">
        <v>0</v>
      </c>
      <c r="AT69" s="121">
        <f>ROUND(SUM(AV69:AW69),2)</f>
        <v>0</v>
      </c>
      <c r="AU69" s="122">
        <f>'SO 402 - Přeložka IS CETIN'!P83</f>
        <v>0</v>
      </c>
      <c r="AV69" s="121">
        <f>'SO 402 - Přeložka IS CETIN'!J33</f>
        <v>0</v>
      </c>
      <c r="AW69" s="121">
        <f>'SO 402 - Přeložka IS CETIN'!J34</f>
        <v>0</v>
      </c>
      <c r="AX69" s="121">
        <f>'SO 402 - Přeložka IS CETIN'!J35</f>
        <v>0</v>
      </c>
      <c r="AY69" s="121">
        <f>'SO 402 - Přeložka IS CETIN'!J36</f>
        <v>0</v>
      </c>
      <c r="AZ69" s="121">
        <f>'SO 402 - Přeložka IS CETIN'!F33</f>
        <v>0</v>
      </c>
      <c r="BA69" s="121">
        <f>'SO 402 - Přeložka IS CETIN'!F34</f>
        <v>0</v>
      </c>
      <c r="BB69" s="121">
        <f>'SO 402 - Přeložka IS CETIN'!F35</f>
        <v>0</v>
      </c>
      <c r="BC69" s="121">
        <f>'SO 402 - Přeložka IS CETIN'!F36</f>
        <v>0</v>
      </c>
      <c r="BD69" s="123">
        <f>'SO 402 - Přeložka IS CETIN'!F37</f>
        <v>0</v>
      </c>
      <c r="BE69" s="7"/>
      <c r="BT69" s="124" t="s">
        <v>82</v>
      </c>
      <c r="BV69" s="124" t="s">
        <v>76</v>
      </c>
      <c r="BW69" s="124" t="s">
        <v>127</v>
      </c>
      <c r="BX69" s="124" t="s">
        <v>5</v>
      </c>
      <c r="CL69" s="124" t="s">
        <v>19</v>
      </c>
      <c r="CM69" s="124" t="s">
        <v>84</v>
      </c>
    </row>
    <row r="70" s="7" customFormat="1" ht="16.5" customHeight="1">
      <c r="A70" s="112" t="s">
        <v>78</v>
      </c>
      <c r="B70" s="113"/>
      <c r="C70" s="114"/>
      <c r="D70" s="115" t="s">
        <v>128</v>
      </c>
      <c r="E70" s="115"/>
      <c r="F70" s="115"/>
      <c r="G70" s="115"/>
      <c r="H70" s="115"/>
      <c r="I70" s="116"/>
      <c r="J70" s="115" t="s">
        <v>129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7">
        <f>'SO 661 - Úprava trakčního...'!J30</f>
        <v>0</v>
      </c>
      <c r="AH70" s="116"/>
      <c r="AI70" s="116"/>
      <c r="AJ70" s="116"/>
      <c r="AK70" s="116"/>
      <c r="AL70" s="116"/>
      <c r="AM70" s="116"/>
      <c r="AN70" s="117">
        <f>SUM(AG70,AT70)</f>
        <v>0</v>
      </c>
      <c r="AO70" s="116"/>
      <c r="AP70" s="116"/>
      <c r="AQ70" s="118" t="s">
        <v>81</v>
      </c>
      <c r="AR70" s="119"/>
      <c r="AS70" s="120">
        <v>0</v>
      </c>
      <c r="AT70" s="121">
        <f>ROUND(SUM(AV70:AW70),2)</f>
        <v>0</v>
      </c>
      <c r="AU70" s="122">
        <f>'SO 661 - Úprava trakčního...'!P81</f>
        <v>0</v>
      </c>
      <c r="AV70" s="121">
        <f>'SO 661 - Úprava trakčního...'!J33</f>
        <v>0</v>
      </c>
      <c r="AW70" s="121">
        <f>'SO 661 - Úprava trakčního...'!J34</f>
        <v>0</v>
      </c>
      <c r="AX70" s="121">
        <f>'SO 661 - Úprava trakčního...'!J35</f>
        <v>0</v>
      </c>
      <c r="AY70" s="121">
        <f>'SO 661 - Úprava trakčního...'!J36</f>
        <v>0</v>
      </c>
      <c r="AZ70" s="121">
        <f>'SO 661 - Úprava trakčního...'!F33</f>
        <v>0</v>
      </c>
      <c r="BA70" s="121">
        <f>'SO 661 - Úprava trakčního...'!F34</f>
        <v>0</v>
      </c>
      <c r="BB70" s="121">
        <f>'SO 661 - Úprava trakčního...'!F35</f>
        <v>0</v>
      </c>
      <c r="BC70" s="121">
        <f>'SO 661 - Úprava trakčního...'!F36</f>
        <v>0</v>
      </c>
      <c r="BD70" s="123">
        <f>'SO 661 - Úprava trakčního...'!F37</f>
        <v>0</v>
      </c>
      <c r="BE70" s="7"/>
      <c r="BT70" s="124" t="s">
        <v>82</v>
      </c>
      <c r="BV70" s="124" t="s">
        <v>76</v>
      </c>
      <c r="BW70" s="124" t="s">
        <v>130</v>
      </c>
      <c r="BX70" s="124" t="s">
        <v>5</v>
      </c>
      <c r="CL70" s="124" t="s">
        <v>19</v>
      </c>
      <c r="CM70" s="124" t="s">
        <v>84</v>
      </c>
    </row>
    <row r="71" s="7" customFormat="1" ht="24.75" customHeight="1">
      <c r="A71" s="112" t="s">
        <v>78</v>
      </c>
      <c r="B71" s="113"/>
      <c r="C71" s="114"/>
      <c r="D71" s="115" t="s">
        <v>131</v>
      </c>
      <c r="E71" s="115"/>
      <c r="F71" s="115"/>
      <c r="G71" s="115"/>
      <c r="H71" s="115"/>
      <c r="I71" s="116"/>
      <c r="J71" s="115" t="s">
        <v>132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7">
        <f>'SO 662 - Přeložka kabeliz...'!J30</f>
        <v>0</v>
      </c>
      <c r="AH71" s="116"/>
      <c r="AI71" s="116"/>
      <c r="AJ71" s="116"/>
      <c r="AK71" s="116"/>
      <c r="AL71" s="116"/>
      <c r="AM71" s="116"/>
      <c r="AN71" s="117">
        <f>SUM(AG71,AT71)</f>
        <v>0</v>
      </c>
      <c r="AO71" s="116"/>
      <c r="AP71" s="116"/>
      <c r="AQ71" s="118" t="s">
        <v>81</v>
      </c>
      <c r="AR71" s="119"/>
      <c r="AS71" s="120">
        <v>0</v>
      </c>
      <c r="AT71" s="121">
        <f>ROUND(SUM(AV71:AW71),2)</f>
        <v>0</v>
      </c>
      <c r="AU71" s="122">
        <f>'SO 662 - Přeložka kabeliz...'!P81</f>
        <v>0</v>
      </c>
      <c r="AV71" s="121">
        <f>'SO 662 - Přeložka kabeliz...'!J33</f>
        <v>0</v>
      </c>
      <c r="AW71" s="121">
        <f>'SO 662 - Přeložka kabeliz...'!J34</f>
        <v>0</v>
      </c>
      <c r="AX71" s="121">
        <f>'SO 662 - Přeložka kabeliz...'!J35</f>
        <v>0</v>
      </c>
      <c r="AY71" s="121">
        <f>'SO 662 - Přeložka kabeliz...'!J36</f>
        <v>0</v>
      </c>
      <c r="AZ71" s="121">
        <f>'SO 662 - Přeložka kabeliz...'!F33</f>
        <v>0</v>
      </c>
      <c r="BA71" s="121">
        <f>'SO 662 - Přeložka kabeliz...'!F34</f>
        <v>0</v>
      </c>
      <c r="BB71" s="121">
        <f>'SO 662 - Přeložka kabeliz...'!F35</f>
        <v>0</v>
      </c>
      <c r="BC71" s="121">
        <f>'SO 662 - Přeložka kabeliz...'!F36</f>
        <v>0</v>
      </c>
      <c r="BD71" s="123">
        <f>'SO 662 - Přeložka kabeliz...'!F37</f>
        <v>0</v>
      </c>
      <c r="BE71" s="7"/>
      <c r="BT71" s="124" t="s">
        <v>82</v>
      </c>
      <c r="BV71" s="124" t="s">
        <v>76</v>
      </c>
      <c r="BW71" s="124" t="s">
        <v>133</v>
      </c>
      <c r="BX71" s="124" t="s">
        <v>5</v>
      </c>
      <c r="CL71" s="124" t="s">
        <v>19</v>
      </c>
      <c r="CM71" s="124" t="s">
        <v>84</v>
      </c>
    </row>
    <row r="72" s="7" customFormat="1" ht="16.5" customHeight="1">
      <c r="A72" s="112" t="s">
        <v>78</v>
      </c>
      <c r="B72" s="113"/>
      <c r="C72" s="114"/>
      <c r="D72" s="115" t="s">
        <v>134</v>
      </c>
      <c r="E72" s="115"/>
      <c r="F72" s="115"/>
      <c r="G72" s="115"/>
      <c r="H72" s="115"/>
      <c r="I72" s="116"/>
      <c r="J72" s="115" t="s">
        <v>135</v>
      </c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7">
        <f>'SO 663 - Přeložky kabeliz...'!J30</f>
        <v>0</v>
      </c>
      <c r="AH72" s="116"/>
      <c r="AI72" s="116"/>
      <c r="AJ72" s="116"/>
      <c r="AK72" s="116"/>
      <c r="AL72" s="116"/>
      <c r="AM72" s="116"/>
      <c r="AN72" s="117">
        <f>SUM(AG72,AT72)</f>
        <v>0</v>
      </c>
      <c r="AO72" s="116"/>
      <c r="AP72" s="116"/>
      <c r="AQ72" s="118" t="s">
        <v>81</v>
      </c>
      <c r="AR72" s="119"/>
      <c r="AS72" s="120">
        <v>0</v>
      </c>
      <c r="AT72" s="121">
        <f>ROUND(SUM(AV72:AW72),2)</f>
        <v>0</v>
      </c>
      <c r="AU72" s="122">
        <f>'SO 663 - Přeložky kabeliz...'!P81</f>
        <v>0</v>
      </c>
      <c r="AV72" s="121">
        <f>'SO 663 - Přeložky kabeliz...'!J33</f>
        <v>0</v>
      </c>
      <c r="AW72" s="121">
        <f>'SO 663 - Přeložky kabeliz...'!J34</f>
        <v>0</v>
      </c>
      <c r="AX72" s="121">
        <f>'SO 663 - Přeložky kabeliz...'!J35</f>
        <v>0</v>
      </c>
      <c r="AY72" s="121">
        <f>'SO 663 - Přeložky kabeliz...'!J36</f>
        <v>0</v>
      </c>
      <c r="AZ72" s="121">
        <f>'SO 663 - Přeložky kabeliz...'!F33</f>
        <v>0</v>
      </c>
      <c r="BA72" s="121">
        <f>'SO 663 - Přeložky kabeliz...'!F34</f>
        <v>0</v>
      </c>
      <c r="BB72" s="121">
        <f>'SO 663 - Přeložky kabeliz...'!F35</f>
        <v>0</v>
      </c>
      <c r="BC72" s="121">
        <f>'SO 663 - Přeložky kabeliz...'!F36</f>
        <v>0</v>
      </c>
      <c r="BD72" s="123">
        <f>'SO 663 - Přeložky kabeliz...'!F37</f>
        <v>0</v>
      </c>
      <c r="BE72" s="7"/>
      <c r="BT72" s="124" t="s">
        <v>82</v>
      </c>
      <c r="BV72" s="124" t="s">
        <v>76</v>
      </c>
      <c r="BW72" s="124" t="s">
        <v>136</v>
      </c>
      <c r="BX72" s="124" t="s">
        <v>5</v>
      </c>
      <c r="CL72" s="124" t="s">
        <v>19</v>
      </c>
      <c r="CM72" s="124" t="s">
        <v>84</v>
      </c>
    </row>
    <row r="73" s="7" customFormat="1" ht="16.5" customHeight="1">
      <c r="A73" s="112" t="s">
        <v>78</v>
      </c>
      <c r="B73" s="113"/>
      <c r="C73" s="114"/>
      <c r="D73" s="115" t="s">
        <v>137</v>
      </c>
      <c r="E73" s="115"/>
      <c r="F73" s="115"/>
      <c r="G73" s="115"/>
      <c r="H73" s="115"/>
      <c r="I73" s="116"/>
      <c r="J73" s="115" t="s">
        <v>138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7">
        <f>'SO 664 - Přeložky kabeliz...'!J30</f>
        <v>0</v>
      </c>
      <c r="AH73" s="116"/>
      <c r="AI73" s="116"/>
      <c r="AJ73" s="116"/>
      <c r="AK73" s="116"/>
      <c r="AL73" s="116"/>
      <c r="AM73" s="116"/>
      <c r="AN73" s="117">
        <f>SUM(AG73,AT73)</f>
        <v>0</v>
      </c>
      <c r="AO73" s="116"/>
      <c r="AP73" s="116"/>
      <c r="AQ73" s="118" t="s">
        <v>81</v>
      </c>
      <c r="AR73" s="119"/>
      <c r="AS73" s="120">
        <v>0</v>
      </c>
      <c r="AT73" s="121">
        <f>ROUND(SUM(AV73:AW73),2)</f>
        <v>0</v>
      </c>
      <c r="AU73" s="122">
        <f>'SO 664 - Přeložky kabeliz...'!P81</f>
        <v>0</v>
      </c>
      <c r="AV73" s="121">
        <f>'SO 664 - Přeložky kabeliz...'!J33</f>
        <v>0</v>
      </c>
      <c r="AW73" s="121">
        <f>'SO 664 - Přeložky kabeliz...'!J34</f>
        <v>0</v>
      </c>
      <c r="AX73" s="121">
        <f>'SO 664 - Přeložky kabeliz...'!J35</f>
        <v>0</v>
      </c>
      <c r="AY73" s="121">
        <f>'SO 664 - Přeložky kabeliz...'!J36</f>
        <v>0</v>
      </c>
      <c r="AZ73" s="121">
        <f>'SO 664 - Přeložky kabeliz...'!F33</f>
        <v>0</v>
      </c>
      <c r="BA73" s="121">
        <f>'SO 664 - Přeložky kabeliz...'!F34</f>
        <v>0</v>
      </c>
      <c r="BB73" s="121">
        <f>'SO 664 - Přeložky kabeliz...'!F35</f>
        <v>0</v>
      </c>
      <c r="BC73" s="121">
        <f>'SO 664 - Přeložky kabeliz...'!F36</f>
        <v>0</v>
      </c>
      <c r="BD73" s="123">
        <f>'SO 664 - Přeložky kabeliz...'!F37</f>
        <v>0</v>
      </c>
      <c r="BE73" s="7"/>
      <c r="BT73" s="124" t="s">
        <v>82</v>
      </c>
      <c r="BV73" s="124" t="s">
        <v>76</v>
      </c>
      <c r="BW73" s="124" t="s">
        <v>139</v>
      </c>
      <c r="BX73" s="124" t="s">
        <v>5</v>
      </c>
      <c r="CL73" s="124" t="s">
        <v>19</v>
      </c>
      <c r="CM73" s="124" t="s">
        <v>84</v>
      </c>
    </row>
    <row r="74" s="7" customFormat="1" ht="16.5" customHeight="1">
      <c r="A74" s="112" t="s">
        <v>78</v>
      </c>
      <c r="B74" s="113"/>
      <c r="C74" s="114"/>
      <c r="D74" s="115" t="s">
        <v>140</v>
      </c>
      <c r="E74" s="115"/>
      <c r="F74" s="115"/>
      <c r="G74" s="115"/>
      <c r="H74" s="115"/>
      <c r="I74" s="116"/>
      <c r="J74" s="115" t="s">
        <v>141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7">
        <f>'SO 665 - Přeložky kabeliz...'!J30</f>
        <v>0</v>
      </c>
      <c r="AH74" s="116"/>
      <c r="AI74" s="116"/>
      <c r="AJ74" s="116"/>
      <c r="AK74" s="116"/>
      <c r="AL74" s="116"/>
      <c r="AM74" s="116"/>
      <c r="AN74" s="117">
        <f>SUM(AG74,AT74)</f>
        <v>0</v>
      </c>
      <c r="AO74" s="116"/>
      <c r="AP74" s="116"/>
      <c r="AQ74" s="118" t="s">
        <v>81</v>
      </c>
      <c r="AR74" s="119"/>
      <c r="AS74" s="120">
        <v>0</v>
      </c>
      <c r="AT74" s="121">
        <f>ROUND(SUM(AV74:AW74),2)</f>
        <v>0</v>
      </c>
      <c r="AU74" s="122">
        <f>'SO 665 - Přeložky kabeliz...'!P81</f>
        <v>0</v>
      </c>
      <c r="AV74" s="121">
        <f>'SO 665 - Přeložky kabeliz...'!J33</f>
        <v>0</v>
      </c>
      <c r="AW74" s="121">
        <f>'SO 665 - Přeložky kabeliz...'!J34</f>
        <v>0</v>
      </c>
      <c r="AX74" s="121">
        <f>'SO 665 - Přeložky kabeliz...'!J35</f>
        <v>0</v>
      </c>
      <c r="AY74" s="121">
        <f>'SO 665 - Přeložky kabeliz...'!J36</f>
        <v>0</v>
      </c>
      <c r="AZ74" s="121">
        <f>'SO 665 - Přeložky kabeliz...'!F33</f>
        <v>0</v>
      </c>
      <c r="BA74" s="121">
        <f>'SO 665 - Přeložky kabeliz...'!F34</f>
        <v>0</v>
      </c>
      <c r="BB74" s="121">
        <f>'SO 665 - Přeložky kabeliz...'!F35</f>
        <v>0</v>
      </c>
      <c r="BC74" s="121">
        <f>'SO 665 - Přeložky kabeliz...'!F36</f>
        <v>0</v>
      </c>
      <c r="BD74" s="123">
        <f>'SO 665 - Přeložky kabeliz...'!F37</f>
        <v>0</v>
      </c>
      <c r="BE74" s="7"/>
      <c r="BT74" s="124" t="s">
        <v>82</v>
      </c>
      <c r="BV74" s="124" t="s">
        <v>76</v>
      </c>
      <c r="BW74" s="124" t="s">
        <v>142</v>
      </c>
      <c r="BX74" s="124" t="s">
        <v>5</v>
      </c>
      <c r="CL74" s="124" t="s">
        <v>19</v>
      </c>
      <c r="CM74" s="124" t="s">
        <v>84</v>
      </c>
    </row>
    <row r="75" s="7" customFormat="1" ht="16.5" customHeight="1">
      <c r="A75" s="112" t="s">
        <v>78</v>
      </c>
      <c r="B75" s="113"/>
      <c r="C75" s="114"/>
      <c r="D75" s="115" t="s">
        <v>143</v>
      </c>
      <c r="E75" s="115"/>
      <c r="F75" s="115"/>
      <c r="G75" s="115"/>
      <c r="H75" s="115"/>
      <c r="I75" s="116"/>
      <c r="J75" s="115" t="s">
        <v>144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7">
        <f>'SO 801 - Úprava území po ...'!J30</f>
        <v>0</v>
      </c>
      <c r="AH75" s="116"/>
      <c r="AI75" s="116"/>
      <c r="AJ75" s="116"/>
      <c r="AK75" s="116"/>
      <c r="AL75" s="116"/>
      <c r="AM75" s="116"/>
      <c r="AN75" s="117">
        <f>SUM(AG75,AT75)</f>
        <v>0</v>
      </c>
      <c r="AO75" s="116"/>
      <c r="AP75" s="116"/>
      <c r="AQ75" s="118" t="s">
        <v>81</v>
      </c>
      <c r="AR75" s="119"/>
      <c r="AS75" s="135">
        <v>0</v>
      </c>
      <c r="AT75" s="136">
        <f>ROUND(SUM(AV75:AW75),2)</f>
        <v>0</v>
      </c>
      <c r="AU75" s="137">
        <f>'SO 801 - Úprava území po ...'!P80</f>
        <v>0</v>
      </c>
      <c r="AV75" s="136">
        <f>'SO 801 - Úprava území po ...'!J33</f>
        <v>0</v>
      </c>
      <c r="AW75" s="136">
        <f>'SO 801 - Úprava území po ...'!J34</f>
        <v>0</v>
      </c>
      <c r="AX75" s="136">
        <f>'SO 801 - Úprava území po ...'!J35</f>
        <v>0</v>
      </c>
      <c r="AY75" s="136">
        <f>'SO 801 - Úprava území po ...'!J36</f>
        <v>0</v>
      </c>
      <c r="AZ75" s="136">
        <f>'SO 801 - Úprava území po ...'!F33</f>
        <v>0</v>
      </c>
      <c r="BA75" s="136">
        <f>'SO 801 - Úprava území po ...'!F34</f>
        <v>0</v>
      </c>
      <c r="BB75" s="136">
        <f>'SO 801 - Úprava území po ...'!F35</f>
        <v>0</v>
      </c>
      <c r="BC75" s="136">
        <f>'SO 801 - Úprava území po ...'!F36</f>
        <v>0</v>
      </c>
      <c r="BD75" s="138">
        <f>'SO 801 - Úprava území po ...'!F37</f>
        <v>0</v>
      </c>
      <c r="BE75" s="7"/>
      <c r="BT75" s="124" t="s">
        <v>82</v>
      </c>
      <c r="BV75" s="124" t="s">
        <v>76</v>
      </c>
      <c r="BW75" s="124" t="s">
        <v>145</v>
      </c>
      <c r="BX75" s="124" t="s">
        <v>5</v>
      </c>
      <c r="CL75" s="124" t="s">
        <v>19</v>
      </c>
      <c r="CM75" s="124" t="s">
        <v>84</v>
      </c>
    </row>
    <row r="76" s="2" customFormat="1" ht="30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45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</sheetData>
  <sheetProtection sheet="1" formatColumns="0" formatRows="0" objects="1" scenarios="1" spinCount="100000" saltValue="zWZGXQgcRvigMnoKr3OapbM1HQT18Af+qEBCTNlO3HQXOi+i4nuw4BfQ7J2HyX7mUQW9hIMWKlr0M7bF5tcViw==" hashValue="9p2sSxmB4Smv34lqYaIcvDSn1jn0y8xtfTTHCSmz+8ihp+nbmPc+ZijO8eV3FZDipBNtW5PiUrnOxcwcI+t7Eg==" algorithmName="SHA-512" password="CC35"/>
  <mergeCells count="12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E66:I66"/>
    <mergeCell ref="K66:AF66"/>
    <mergeCell ref="E67:I67"/>
    <mergeCell ref="K67:AF67"/>
    <mergeCell ref="E68:I68"/>
    <mergeCell ref="K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D74:H74"/>
    <mergeCell ref="J74:AF74"/>
    <mergeCell ref="D75:H75"/>
    <mergeCell ref="J75:AF7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74:AP74"/>
    <mergeCell ref="AG74:AM74"/>
    <mergeCell ref="AN75:AP75"/>
    <mergeCell ref="AG75:AM75"/>
    <mergeCell ref="AN54:AP54"/>
  </mergeCells>
  <hyperlinks>
    <hyperlink ref="A55" location="'SO 000 - Vedlejší rozpočt...'!C2" display="/"/>
    <hyperlink ref="A56" location="'SO 001 - Demolice stávají...'!C2" display="/"/>
    <hyperlink ref="A57" location="'SO 101 - Cesta pro pěší a...'!C2" display="/"/>
    <hyperlink ref="A58" location="'SO 102 - Místní komunikac...'!C2" display="/"/>
    <hyperlink ref="A59" location="'SO 103 - Úprava ulice U T...'!C2" display="/"/>
    <hyperlink ref="A60" location="'SO 181 - Dopravně - inžen...'!C2" display="/"/>
    <hyperlink ref="A61" location="'SO 201 - Přesýpaný most p...'!C2" display="/"/>
    <hyperlink ref="A62" location="'SO 301 - Přeložka inž. sí...'!C2" display="/"/>
    <hyperlink ref="A63" location="'SO 302 - Přeložka drážní ...'!C2" display="/"/>
    <hyperlink ref="A64" location="'SO 303 - Dešťová kanalizace'!C2" display="/"/>
    <hyperlink ref="A66" location="'01 - elektro VO'!C2" display="/"/>
    <hyperlink ref="A67" location="'02 - zemní a výkopové práce'!C2" display="/"/>
    <hyperlink ref="A68" location="'03 - ostatní'!C2" display="/"/>
    <hyperlink ref="A69" location="'SO 402 - Přeložka IS CETIN'!C2" display="/"/>
    <hyperlink ref="A70" location="'SO 661 - Úprava trakčního...'!C2" display="/"/>
    <hyperlink ref="A71" location="'SO 662 - Přeložka kabeliz...'!C2" display="/"/>
    <hyperlink ref="A72" location="'SO 663 - Přeložky kabeliz...'!C2" display="/"/>
    <hyperlink ref="A73" location="'SO 664 - Přeložky kabeliz...'!C2" display="/"/>
    <hyperlink ref="A74" location="'SO 665 - Přeložky kabeliz...'!C2" display="/"/>
    <hyperlink ref="A75" location="'SO 801 - Úprava území po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1713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ROUND((SUM(BE84:BE248)),  2)</f>
        <v>0</v>
      </c>
      <c r="G33" s="39"/>
      <c r="H33" s="39"/>
      <c r="I33" s="158">
        <v>0.20999999999999999</v>
      </c>
      <c r="J33" s="157">
        <f>ROUND(((SUM(BE84:BE248))*I33),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ROUND((SUM(BF84:BF248)),  2)</f>
        <v>0</v>
      </c>
      <c r="G34" s="39"/>
      <c r="H34" s="39"/>
      <c r="I34" s="158">
        <v>0.14999999999999999</v>
      </c>
      <c r="J34" s="157">
        <f>ROUND(((SUM(BF84:BF248))*I34),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ROUND((SUM(BG84:BG248)),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ROUND((SUM(BH84:BH248)),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ROUND((SUM(BI84:BI248)),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302 - Přeložka drážní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1305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1306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1307</v>
      </c>
      <c r="E62" s="183"/>
      <c r="F62" s="183"/>
      <c r="G62" s="183"/>
      <c r="H62" s="183"/>
      <c r="I62" s="183"/>
      <c r="J62" s="184">
        <f>J156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1309</v>
      </c>
      <c r="E63" s="183"/>
      <c r="F63" s="183"/>
      <c r="G63" s="183"/>
      <c r="H63" s="183"/>
      <c r="I63" s="183"/>
      <c r="J63" s="184">
        <f>J214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1312</v>
      </c>
      <c r="E64" s="183"/>
      <c r="F64" s="183"/>
      <c r="G64" s="183"/>
      <c r="H64" s="183"/>
      <c r="I64" s="183"/>
      <c r="J64" s="184">
        <f>J244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302 - Přeložka drážní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186.24162021309999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1313</v>
      </c>
      <c r="F85" s="200" t="s">
        <v>1314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P86+P156+P214+P244</f>
        <v>0</v>
      </c>
      <c r="Q85" s="205"/>
      <c r="R85" s="206">
        <f>R86+R156+R214+R244</f>
        <v>186.24162021309999</v>
      </c>
      <c r="S85" s="205"/>
      <c r="T85" s="207">
        <f>T86+T156+T214+T244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82</v>
      </c>
      <c r="AT85" s="209" t="s">
        <v>73</v>
      </c>
      <c r="AU85" s="209" t="s">
        <v>74</v>
      </c>
      <c r="AY85" s="208" t="s">
        <v>172</v>
      </c>
      <c r="BK85" s="210">
        <f>BK86+BK156+BK214+BK244</f>
        <v>0</v>
      </c>
    </row>
    <row r="86" s="12" customFormat="1" ht="22.8" customHeight="1">
      <c r="A86" s="12"/>
      <c r="B86" s="197"/>
      <c r="C86" s="198"/>
      <c r="D86" s="199" t="s">
        <v>73</v>
      </c>
      <c r="E86" s="241" t="s">
        <v>82</v>
      </c>
      <c r="F86" s="241" t="s">
        <v>1315</v>
      </c>
      <c r="G86" s="198"/>
      <c r="H86" s="198"/>
      <c r="I86" s="201"/>
      <c r="J86" s="242">
        <f>BK86</f>
        <v>0</v>
      </c>
      <c r="K86" s="198"/>
      <c r="L86" s="203"/>
      <c r="M86" s="204"/>
      <c r="N86" s="205"/>
      <c r="O86" s="205"/>
      <c r="P86" s="206">
        <f>SUM(P87:P155)</f>
        <v>0</v>
      </c>
      <c r="Q86" s="205"/>
      <c r="R86" s="206">
        <f>SUM(R87:R155)</f>
        <v>121.7329343031</v>
      </c>
      <c r="S86" s="205"/>
      <c r="T86" s="207">
        <f>SUM(T87:T155)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82</v>
      </c>
      <c r="AT86" s="209" t="s">
        <v>73</v>
      </c>
      <c r="AU86" s="209" t="s">
        <v>82</v>
      </c>
      <c r="AY86" s="208" t="s">
        <v>172</v>
      </c>
      <c r="BK86" s="210">
        <f>SUM(BK87:BK155)</f>
        <v>0</v>
      </c>
    </row>
    <row r="87" s="2" customFormat="1" ht="24.15" customHeight="1">
      <c r="A87" s="39"/>
      <c r="B87" s="40"/>
      <c r="C87" s="211" t="s">
        <v>82</v>
      </c>
      <c r="D87" s="211" t="s">
        <v>173</v>
      </c>
      <c r="E87" s="212" t="s">
        <v>1316</v>
      </c>
      <c r="F87" s="213" t="s">
        <v>1317</v>
      </c>
      <c r="G87" s="214" t="s">
        <v>1318</v>
      </c>
      <c r="H87" s="215">
        <v>15</v>
      </c>
      <c r="I87" s="216"/>
      <c r="J87" s="217">
        <f>ROUND(I87*H87,2)</f>
        <v>0</v>
      </c>
      <c r="K87" s="213" t="s">
        <v>1319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84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1714</v>
      </c>
    </row>
    <row r="88" s="2" customFormat="1">
      <c r="A88" s="39"/>
      <c r="B88" s="40"/>
      <c r="C88" s="41"/>
      <c r="D88" s="224" t="s">
        <v>179</v>
      </c>
      <c r="E88" s="41"/>
      <c r="F88" s="225" t="s">
        <v>1321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84</v>
      </c>
    </row>
    <row r="89" s="2" customFormat="1">
      <c r="A89" s="39"/>
      <c r="B89" s="40"/>
      <c r="C89" s="41"/>
      <c r="D89" s="243" t="s">
        <v>237</v>
      </c>
      <c r="E89" s="41"/>
      <c r="F89" s="244" t="s">
        <v>1322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237</v>
      </c>
      <c r="AU89" s="18" t="s">
        <v>84</v>
      </c>
    </row>
    <row r="90" s="2" customFormat="1" ht="33" customHeight="1">
      <c r="A90" s="39"/>
      <c r="B90" s="40"/>
      <c r="C90" s="211" t="s">
        <v>84</v>
      </c>
      <c r="D90" s="211" t="s">
        <v>173</v>
      </c>
      <c r="E90" s="212" t="s">
        <v>1715</v>
      </c>
      <c r="F90" s="213" t="s">
        <v>1716</v>
      </c>
      <c r="G90" s="214" t="s">
        <v>1325</v>
      </c>
      <c r="H90" s="215">
        <v>96.751000000000005</v>
      </c>
      <c r="I90" s="216"/>
      <c r="J90" s="217">
        <f>ROUND(I90*H90,2)</f>
        <v>0</v>
      </c>
      <c r="K90" s="213" t="s">
        <v>1319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1717</v>
      </c>
    </row>
    <row r="91" s="2" customFormat="1">
      <c r="A91" s="39"/>
      <c r="B91" s="40"/>
      <c r="C91" s="41"/>
      <c r="D91" s="224" t="s">
        <v>179</v>
      </c>
      <c r="E91" s="41"/>
      <c r="F91" s="225" t="s">
        <v>1718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3" t="s">
        <v>237</v>
      </c>
      <c r="E92" s="41"/>
      <c r="F92" s="244" t="s">
        <v>1719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237</v>
      </c>
      <c r="AU92" s="18" t="s">
        <v>84</v>
      </c>
    </row>
    <row r="93" s="13" customFormat="1">
      <c r="A93" s="13"/>
      <c r="B93" s="230"/>
      <c r="C93" s="231"/>
      <c r="D93" s="224" t="s">
        <v>183</v>
      </c>
      <c r="E93" s="232" t="s">
        <v>19</v>
      </c>
      <c r="F93" s="233" t="s">
        <v>1720</v>
      </c>
      <c r="G93" s="231"/>
      <c r="H93" s="234">
        <v>76.563000000000002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84</v>
      </c>
      <c r="AV93" s="13" t="s">
        <v>84</v>
      </c>
      <c r="AW93" s="13" t="s">
        <v>37</v>
      </c>
      <c r="AX93" s="13" t="s">
        <v>74</v>
      </c>
      <c r="AY93" s="240" t="s">
        <v>172</v>
      </c>
    </row>
    <row r="94" s="13" customFormat="1">
      <c r="A94" s="13"/>
      <c r="B94" s="230"/>
      <c r="C94" s="231"/>
      <c r="D94" s="224" t="s">
        <v>183</v>
      </c>
      <c r="E94" s="232" t="s">
        <v>19</v>
      </c>
      <c r="F94" s="233" t="s">
        <v>1721</v>
      </c>
      <c r="G94" s="231"/>
      <c r="H94" s="234">
        <v>20.187999999999999</v>
      </c>
      <c r="I94" s="235"/>
      <c r="J94" s="231"/>
      <c r="K94" s="231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183</v>
      </c>
      <c r="AU94" s="240" t="s">
        <v>84</v>
      </c>
      <c r="AV94" s="13" t="s">
        <v>84</v>
      </c>
      <c r="AW94" s="13" t="s">
        <v>37</v>
      </c>
      <c r="AX94" s="13" t="s">
        <v>74</v>
      </c>
      <c r="AY94" s="240" t="s">
        <v>172</v>
      </c>
    </row>
    <row r="95" s="14" customFormat="1">
      <c r="A95" s="14"/>
      <c r="B95" s="255"/>
      <c r="C95" s="256"/>
      <c r="D95" s="224" t="s">
        <v>183</v>
      </c>
      <c r="E95" s="257" t="s">
        <v>19</v>
      </c>
      <c r="F95" s="258" t="s">
        <v>1330</v>
      </c>
      <c r="G95" s="256"/>
      <c r="H95" s="259">
        <v>96.751000000000005</v>
      </c>
      <c r="I95" s="260"/>
      <c r="J95" s="256"/>
      <c r="K95" s="256"/>
      <c r="L95" s="261"/>
      <c r="M95" s="262"/>
      <c r="N95" s="263"/>
      <c r="O95" s="263"/>
      <c r="P95" s="263"/>
      <c r="Q95" s="263"/>
      <c r="R95" s="263"/>
      <c r="S95" s="263"/>
      <c r="T95" s="26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5" t="s">
        <v>183</v>
      </c>
      <c r="AU95" s="265" t="s">
        <v>84</v>
      </c>
      <c r="AV95" s="14" t="s">
        <v>171</v>
      </c>
      <c r="AW95" s="14" t="s">
        <v>37</v>
      </c>
      <c r="AX95" s="14" t="s">
        <v>82</v>
      </c>
      <c r="AY95" s="265" t="s">
        <v>172</v>
      </c>
    </row>
    <row r="96" s="2" customFormat="1" ht="33" customHeight="1">
      <c r="A96" s="39"/>
      <c r="B96" s="40"/>
      <c r="C96" s="211" t="s">
        <v>191</v>
      </c>
      <c r="D96" s="211" t="s">
        <v>173</v>
      </c>
      <c r="E96" s="212" t="s">
        <v>1331</v>
      </c>
      <c r="F96" s="213" t="s">
        <v>1332</v>
      </c>
      <c r="G96" s="214" t="s">
        <v>1325</v>
      </c>
      <c r="H96" s="215">
        <v>288.97800000000001</v>
      </c>
      <c r="I96" s="216"/>
      <c r="J96" s="217">
        <f>ROUND(I96*H96,2)</f>
        <v>0</v>
      </c>
      <c r="K96" s="213" t="s">
        <v>1319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1722</v>
      </c>
    </row>
    <row r="97" s="2" customFormat="1">
      <c r="A97" s="39"/>
      <c r="B97" s="40"/>
      <c r="C97" s="41"/>
      <c r="D97" s="224" t="s">
        <v>179</v>
      </c>
      <c r="E97" s="41"/>
      <c r="F97" s="225" t="s">
        <v>1334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3" t="s">
        <v>237</v>
      </c>
      <c r="E98" s="41"/>
      <c r="F98" s="244" t="s">
        <v>1335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237</v>
      </c>
      <c r="AU98" s="18" t="s">
        <v>84</v>
      </c>
    </row>
    <row r="99" s="13" customFormat="1">
      <c r="A99" s="13"/>
      <c r="B99" s="230"/>
      <c r="C99" s="231"/>
      <c r="D99" s="224" t="s">
        <v>183</v>
      </c>
      <c r="E99" s="232" t="s">
        <v>19</v>
      </c>
      <c r="F99" s="233" t="s">
        <v>1723</v>
      </c>
      <c r="G99" s="231"/>
      <c r="H99" s="234">
        <v>288.97800000000001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183</v>
      </c>
      <c r="AU99" s="240" t="s">
        <v>84</v>
      </c>
      <c r="AV99" s="13" t="s">
        <v>84</v>
      </c>
      <c r="AW99" s="13" t="s">
        <v>37</v>
      </c>
      <c r="AX99" s="13" t="s">
        <v>74</v>
      </c>
      <c r="AY99" s="240" t="s">
        <v>172</v>
      </c>
    </row>
    <row r="100" s="14" customFormat="1">
      <c r="A100" s="14"/>
      <c r="B100" s="255"/>
      <c r="C100" s="256"/>
      <c r="D100" s="224" t="s">
        <v>183</v>
      </c>
      <c r="E100" s="257" t="s">
        <v>19</v>
      </c>
      <c r="F100" s="258" t="s">
        <v>1330</v>
      </c>
      <c r="G100" s="256"/>
      <c r="H100" s="259">
        <v>288.97800000000001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5" t="s">
        <v>183</v>
      </c>
      <c r="AU100" s="265" t="s">
        <v>84</v>
      </c>
      <c r="AV100" s="14" t="s">
        <v>171</v>
      </c>
      <c r="AW100" s="14" t="s">
        <v>37</v>
      </c>
      <c r="AX100" s="14" t="s">
        <v>82</v>
      </c>
      <c r="AY100" s="265" t="s">
        <v>172</v>
      </c>
    </row>
    <row r="101" s="2" customFormat="1" ht="21.75" customHeight="1">
      <c r="A101" s="39"/>
      <c r="B101" s="40"/>
      <c r="C101" s="211" t="s">
        <v>171</v>
      </c>
      <c r="D101" s="211" t="s">
        <v>173</v>
      </c>
      <c r="E101" s="212" t="s">
        <v>1338</v>
      </c>
      <c r="F101" s="213" t="s">
        <v>1339</v>
      </c>
      <c r="G101" s="214" t="s">
        <v>1340</v>
      </c>
      <c r="H101" s="215">
        <v>661.80999999999995</v>
      </c>
      <c r="I101" s="216"/>
      <c r="J101" s="217">
        <f>ROUND(I101*H101,2)</f>
        <v>0</v>
      </c>
      <c r="K101" s="213" t="s">
        <v>1319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0.00083850999999999999</v>
      </c>
      <c r="R101" s="220">
        <f>Q101*H101</f>
        <v>0.55493430309999991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1724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1342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3" t="s">
        <v>237</v>
      </c>
      <c r="E103" s="41"/>
      <c r="F103" s="244" t="s">
        <v>1343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237</v>
      </c>
      <c r="AU103" s="18" t="s">
        <v>84</v>
      </c>
    </row>
    <row r="104" s="13" customFormat="1">
      <c r="A104" s="13"/>
      <c r="B104" s="230"/>
      <c r="C104" s="231"/>
      <c r="D104" s="224" t="s">
        <v>183</v>
      </c>
      <c r="E104" s="232" t="s">
        <v>19</v>
      </c>
      <c r="F104" s="233" t="s">
        <v>1725</v>
      </c>
      <c r="G104" s="231"/>
      <c r="H104" s="234">
        <v>122.5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84</v>
      </c>
      <c r="AV104" s="13" t="s">
        <v>84</v>
      </c>
      <c r="AW104" s="13" t="s">
        <v>37</v>
      </c>
      <c r="AX104" s="13" t="s">
        <v>74</v>
      </c>
      <c r="AY104" s="240" t="s">
        <v>172</v>
      </c>
    </row>
    <row r="105" s="13" customFormat="1">
      <c r="A105" s="13"/>
      <c r="B105" s="230"/>
      <c r="C105" s="231"/>
      <c r="D105" s="224" t="s">
        <v>183</v>
      </c>
      <c r="E105" s="232" t="s">
        <v>19</v>
      </c>
      <c r="F105" s="233" t="s">
        <v>1726</v>
      </c>
      <c r="G105" s="231"/>
      <c r="H105" s="234">
        <v>57.68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183</v>
      </c>
      <c r="AU105" s="240" t="s">
        <v>84</v>
      </c>
      <c r="AV105" s="13" t="s">
        <v>84</v>
      </c>
      <c r="AW105" s="13" t="s">
        <v>37</v>
      </c>
      <c r="AX105" s="13" t="s">
        <v>74</v>
      </c>
      <c r="AY105" s="240" t="s">
        <v>172</v>
      </c>
    </row>
    <row r="106" s="13" customFormat="1">
      <c r="A106" s="13"/>
      <c r="B106" s="230"/>
      <c r="C106" s="231"/>
      <c r="D106" s="224" t="s">
        <v>183</v>
      </c>
      <c r="E106" s="232" t="s">
        <v>19</v>
      </c>
      <c r="F106" s="233" t="s">
        <v>1727</v>
      </c>
      <c r="G106" s="231"/>
      <c r="H106" s="234">
        <v>481.63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183</v>
      </c>
      <c r="AU106" s="240" t="s">
        <v>84</v>
      </c>
      <c r="AV106" s="13" t="s">
        <v>84</v>
      </c>
      <c r="AW106" s="13" t="s">
        <v>37</v>
      </c>
      <c r="AX106" s="13" t="s">
        <v>74</v>
      </c>
      <c r="AY106" s="240" t="s">
        <v>172</v>
      </c>
    </row>
    <row r="107" s="14" customFormat="1">
      <c r="A107" s="14"/>
      <c r="B107" s="255"/>
      <c r="C107" s="256"/>
      <c r="D107" s="224" t="s">
        <v>183</v>
      </c>
      <c r="E107" s="257" t="s">
        <v>19</v>
      </c>
      <c r="F107" s="258" t="s">
        <v>1330</v>
      </c>
      <c r="G107" s="256"/>
      <c r="H107" s="259">
        <v>661.80999999999995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5" t="s">
        <v>183</v>
      </c>
      <c r="AU107" s="265" t="s">
        <v>84</v>
      </c>
      <c r="AV107" s="14" t="s">
        <v>171</v>
      </c>
      <c r="AW107" s="14" t="s">
        <v>37</v>
      </c>
      <c r="AX107" s="14" t="s">
        <v>82</v>
      </c>
      <c r="AY107" s="265" t="s">
        <v>172</v>
      </c>
    </row>
    <row r="108" s="2" customFormat="1" ht="24.15" customHeight="1">
      <c r="A108" s="39"/>
      <c r="B108" s="40"/>
      <c r="C108" s="211" t="s">
        <v>203</v>
      </c>
      <c r="D108" s="211" t="s">
        <v>173</v>
      </c>
      <c r="E108" s="212" t="s">
        <v>1347</v>
      </c>
      <c r="F108" s="213" t="s">
        <v>1348</v>
      </c>
      <c r="G108" s="214" t="s">
        <v>1340</v>
      </c>
      <c r="H108" s="215">
        <v>659.80999999999995</v>
      </c>
      <c r="I108" s="216"/>
      <c r="J108" s="217">
        <f>ROUND(I108*H108,2)</f>
        <v>0</v>
      </c>
      <c r="K108" s="213" t="s">
        <v>1319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1728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1350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3" t="s">
        <v>237</v>
      </c>
      <c r="E110" s="41"/>
      <c r="F110" s="244" t="s">
        <v>1351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237</v>
      </c>
      <c r="AU110" s="18" t="s">
        <v>84</v>
      </c>
    </row>
    <row r="111" s="13" customFormat="1">
      <c r="A111" s="13"/>
      <c r="B111" s="230"/>
      <c r="C111" s="231"/>
      <c r="D111" s="224" t="s">
        <v>183</v>
      </c>
      <c r="E111" s="232" t="s">
        <v>19</v>
      </c>
      <c r="F111" s="233" t="s">
        <v>1729</v>
      </c>
      <c r="G111" s="231"/>
      <c r="H111" s="234">
        <v>120.5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183</v>
      </c>
      <c r="AU111" s="240" t="s">
        <v>84</v>
      </c>
      <c r="AV111" s="13" t="s">
        <v>84</v>
      </c>
      <c r="AW111" s="13" t="s">
        <v>37</v>
      </c>
      <c r="AX111" s="13" t="s">
        <v>74</v>
      </c>
      <c r="AY111" s="240" t="s">
        <v>172</v>
      </c>
    </row>
    <row r="112" s="13" customFormat="1">
      <c r="A112" s="13"/>
      <c r="B112" s="230"/>
      <c r="C112" s="231"/>
      <c r="D112" s="224" t="s">
        <v>183</v>
      </c>
      <c r="E112" s="232" t="s">
        <v>19</v>
      </c>
      <c r="F112" s="233" t="s">
        <v>1726</v>
      </c>
      <c r="G112" s="231"/>
      <c r="H112" s="234">
        <v>57.68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84</v>
      </c>
      <c r="AV112" s="13" t="s">
        <v>84</v>
      </c>
      <c r="AW112" s="13" t="s">
        <v>37</v>
      </c>
      <c r="AX112" s="13" t="s">
        <v>74</v>
      </c>
      <c r="AY112" s="240" t="s">
        <v>172</v>
      </c>
    </row>
    <row r="113" s="13" customFormat="1">
      <c r="A113" s="13"/>
      <c r="B113" s="230"/>
      <c r="C113" s="231"/>
      <c r="D113" s="224" t="s">
        <v>183</v>
      </c>
      <c r="E113" s="232" t="s">
        <v>19</v>
      </c>
      <c r="F113" s="233" t="s">
        <v>1727</v>
      </c>
      <c r="G113" s="231"/>
      <c r="H113" s="234">
        <v>481.63</v>
      </c>
      <c r="I113" s="235"/>
      <c r="J113" s="231"/>
      <c r="K113" s="231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183</v>
      </c>
      <c r="AU113" s="240" t="s">
        <v>84</v>
      </c>
      <c r="AV113" s="13" t="s">
        <v>84</v>
      </c>
      <c r="AW113" s="13" t="s">
        <v>37</v>
      </c>
      <c r="AX113" s="13" t="s">
        <v>74</v>
      </c>
      <c r="AY113" s="240" t="s">
        <v>172</v>
      </c>
    </row>
    <row r="114" s="14" customFormat="1">
      <c r="A114" s="14"/>
      <c r="B114" s="255"/>
      <c r="C114" s="256"/>
      <c r="D114" s="224" t="s">
        <v>183</v>
      </c>
      <c r="E114" s="257" t="s">
        <v>19</v>
      </c>
      <c r="F114" s="258" t="s">
        <v>1330</v>
      </c>
      <c r="G114" s="256"/>
      <c r="H114" s="259">
        <v>659.80999999999995</v>
      </c>
      <c r="I114" s="260"/>
      <c r="J114" s="256"/>
      <c r="K114" s="256"/>
      <c r="L114" s="261"/>
      <c r="M114" s="262"/>
      <c r="N114" s="263"/>
      <c r="O114" s="263"/>
      <c r="P114" s="263"/>
      <c r="Q114" s="263"/>
      <c r="R114" s="263"/>
      <c r="S114" s="263"/>
      <c r="T114" s="26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5" t="s">
        <v>183</v>
      </c>
      <c r="AU114" s="265" t="s">
        <v>84</v>
      </c>
      <c r="AV114" s="14" t="s">
        <v>171</v>
      </c>
      <c r="AW114" s="14" t="s">
        <v>37</v>
      </c>
      <c r="AX114" s="14" t="s">
        <v>82</v>
      </c>
      <c r="AY114" s="265" t="s">
        <v>172</v>
      </c>
    </row>
    <row r="115" s="2" customFormat="1" ht="37.8" customHeight="1">
      <c r="A115" s="39"/>
      <c r="B115" s="40"/>
      <c r="C115" s="211" t="s">
        <v>212</v>
      </c>
      <c r="D115" s="211" t="s">
        <v>173</v>
      </c>
      <c r="E115" s="212" t="s">
        <v>1352</v>
      </c>
      <c r="F115" s="213" t="s">
        <v>1353</v>
      </c>
      <c r="G115" s="214" t="s">
        <v>1325</v>
      </c>
      <c r="H115" s="215">
        <v>122.399</v>
      </c>
      <c r="I115" s="216"/>
      <c r="J115" s="217">
        <f>ROUND(I115*H115,2)</f>
        <v>0</v>
      </c>
      <c r="K115" s="213" t="s">
        <v>1319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84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1730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1355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84</v>
      </c>
    </row>
    <row r="117" s="2" customFormat="1">
      <c r="A117" s="39"/>
      <c r="B117" s="40"/>
      <c r="C117" s="41"/>
      <c r="D117" s="243" t="s">
        <v>237</v>
      </c>
      <c r="E117" s="41"/>
      <c r="F117" s="244" t="s">
        <v>1356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237</v>
      </c>
      <c r="AU117" s="18" t="s">
        <v>84</v>
      </c>
    </row>
    <row r="118" s="13" customFormat="1">
      <c r="A118" s="13"/>
      <c r="B118" s="230"/>
      <c r="C118" s="231"/>
      <c r="D118" s="224" t="s">
        <v>183</v>
      </c>
      <c r="E118" s="232" t="s">
        <v>19</v>
      </c>
      <c r="F118" s="233" t="s">
        <v>1731</v>
      </c>
      <c r="G118" s="231"/>
      <c r="H118" s="234">
        <v>122.399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183</v>
      </c>
      <c r="AU118" s="240" t="s">
        <v>84</v>
      </c>
      <c r="AV118" s="13" t="s">
        <v>84</v>
      </c>
      <c r="AW118" s="13" t="s">
        <v>37</v>
      </c>
      <c r="AX118" s="13" t="s">
        <v>74</v>
      </c>
      <c r="AY118" s="240" t="s">
        <v>172</v>
      </c>
    </row>
    <row r="119" s="14" customFormat="1">
      <c r="A119" s="14"/>
      <c r="B119" s="255"/>
      <c r="C119" s="256"/>
      <c r="D119" s="224" t="s">
        <v>183</v>
      </c>
      <c r="E119" s="257" t="s">
        <v>19</v>
      </c>
      <c r="F119" s="258" t="s">
        <v>1330</v>
      </c>
      <c r="G119" s="256"/>
      <c r="H119" s="259">
        <v>122.399</v>
      </c>
      <c r="I119" s="260"/>
      <c r="J119" s="256"/>
      <c r="K119" s="256"/>
      <c r="L119" s="261"/>
      <c r="M119" s="262"/>
      <c r="N119" s="263"/>
      <c r="O119" s="263"/>
      <c r="P119" s="263"/>
      <c r="Q119" s="263"/>
      <c r="R119" s="263"/>
      <c r="S119" s="263"/>
      <c r="T119" s="26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5" t="s">
        <v>183</v>
      </c>
      <c r="AU119" s="265" t="s">
        <v>84</v>
      </c>
      <c r="AV119" s="14" t="s">
        <v>171</v>
      </c>
      <c r="AW119" s="14" t="s">
        <v>37</v>
      </c>
      <c r="AX119" s="14" t="s">
        <v>82</v>
      </c>
      <c r="AY119" s="265" t="s">
        <v>172</v>
      </c>
    </row>
    <row r="120" s="2" customFormat="1" ht="24.15" customHeight="1">
      <c r="A120" s="39"/>
      <c r="B120" s="40"/>
      <c r="C120" s="211" t="s">
        <v>219</v>
      </c>
      <c r="D120" s="211" t="s">
        <v>173</v>
      </c>
      <c r="E120" s="212" t="s">
        <v>1732</v>
      </c>
      <c r="F120" s="213" t="s">
        <v>1733</v>
      </c>
      <c r="G120" s="214" t="s">
        <v>1325</v>
      </c>
      <c r="H120" s="215">
        <v>122.399</v>
      </c>
      <c r="I120" s="216"/>
      <c r="J120" s="217">
        <f>ROUND(I120*H120,2)</f>
        <v>0</v>
      </c>
      <c r="K120" s="213" t="s">
        <v>1319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171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171</v>
      </c>
      <c r="BM120" s="222" t="s">
        <v>1734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1735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3" t="s">
        <v>237</v>
      </c>
      <c r="E122" s="41"/>
      <c r="F122" s="244" t="s">
        <v>1736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237</v>
      </c>
      <c r="AU122" s="18" t="s">
        <v>84</v>
      </c>
    </row>
    <row r="123" s="13" customFormat="1">
      <c r="A123" s="13"/>
      <c r="B123" s="230"/>
      <c r="C123" s="231"/>
      <c r="D123" s="224" t="s">
        <v>183</v>
      </c>
      <c r="E123" s="232" t="s">
        <v>19</v>
      </c>
      <c r="F123" s="233" t="s">
        <v>1737</v>
      </c>
      <c r="G123" s="231"/>
      <c r="H123" s="234">
        <v>122.399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183</v>
      </c>
      <c r="AU123" s="240" t="s">
        <v>84</v>
      </c>
      <c r="AV123" s="13" t="s">
        <v>84</v>
      </c>
      <c r="AW123" s="13" t="s">
        <v>37</v>
      </c>
      <c r="AX123" s="13" t="s">
        <v>82</v>
      </c>
      <c r="AY123" s="240" t="s">
        <v>172</v>
      </c>
    </row>
    <row r="124" s="2" customFormat="1" ht="24.15" customHeight="1">
      <c r="A124" s="39"/>
      <c r="B124" s="40"/>
      <c r="C124" s="211" t="s">
        <v>229</v>
      </c>
      <c r="D124" s="211" t="s">
        <v>173</v>
      </c>
      <c r="E124" s="212" t="s">
        <v>1364</v>
      </c>
      <c r="F124" s="213" t="s">
        <v>1365</v>
      </c>
      <c r="G124" s="214" t="s">
        <v>1366</v>
      </c>
      <c r="H124" s="215">
        <v>220.31800000000001</v>
      </c>
      <c r="I124" s="216"/>
      <c r="J124" s="217">
        <f>ROUND(I124*H124,2)</f>
        <v>0</v>
      </c>
      <c r="K124" s="213" t="s">
        <v>1319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84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1738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1368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2" customFormat="1">
      <c r="A126" s="39"/>
      <c r="B126" s="40"/>
      <c r="C126" s="41"/>
      <c r="D126" s="243" t="s">
        <v>237</v>
      </c>
      <c r="E126" s="41"/>
      <c r="F126" s="244" t="s">
        <v>1369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237</v>
      </c>
      <c r="AU126" s="18" t="s">
        <v>84</v>
      </c>
    </row>
    <row r="127" s="13" customFormat="1">
      <c r="A127" s="13"/>
      <c r="B127" s="230"/>
      <c r="C127" s="231"/>
      <c r="D127" s="224" t="s">
        <v>183</v>
      </c>
      <c r="E127" s="232" t="s">
        <v>19</v>
      </c>
      <c r="F127" s="233" t="s">
        <v>1739</v>
      </c>
      <c r="G127" s="231"/>
      <c r="H127" s="234">
        <v>220.31800000000001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183</v>
      </c>
      <c r="AU127" s="240" t="s">
        <v>84</v>
      </c>
      <c r="AV127" s="13" t="s">
        <v>84</v>
      </c>
      <c r="AW127" s="13" t="s">
        <v>37</v>
      </c>
      <c r="AX127" s="13" t="s">
        <v>82</v>
      </c>
      <c r="AY127" s="240" t="s">
        <v>172</v>
      </c>
    </row>
    <row r="128" s="2" customFormat="1" ht="16.5" customHeight="1">
      <c r="A128" s="39"/>
      <c r="B128" s="40"/>
      <c r="C128" s="211" t="s">
        <v>239</v>
      </c>
      <c r="D128" s="211" t="s">
        <v>173</v>
      </c>
      <c r="E128" s="212" t="s">
        <v>1371</v>
      </c>
      <c r="F128" s="213" t="s">
        <v>1372</v>
      </c>
      <c r="G128" s="214" t="s">
        <v>1325</v>
      </c>
      <c r="H128" s="215">
        <v>122.399</v>
      </c>
      <c r="I128" s="216"/>
      <c r="J128" s="217">
        <f>ROUND(I128*H128,2)</f>
        <v>0</v>
      </c>
      <c r="K128" s="213" t="s">
        <v>1319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171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171</v>
      </c>
      <c r="BM128" s="222" t="s">
        <v>1740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1374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3" t="s">
        <v>237</v>
      </c>
      <c r="E130" s="41"/>
      <c r="F130" s="244" t="s">
        <v>1375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237</v>
      </c>
      <c r="AU130" s="18" t="s">
        <v>84</v>
      </c>
    </row>
    <row r="131" s="13" customFormat="1">
      <c r="A131" s="13"/>
      <c r="B131" s="230"/>
      <c r="C131" s="231"/>
      <c r="D131" s="224" t="s">
        <v>183</v>
      </c>
      <c r="E131" s="232" t="s">
        <v>19</v>
      </c>
      <c r="F131" s="233" t="s">
        <v>1737</v>
      </c>
      <c r="G131" s="231"/>
      <c r="H131" s="234">
        <v>122.399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183</v>
      </c>
      <c r="AU131" s="240" t="s">
        <v>84</v>
      </c>
      <c r="AV131" s="13" t="s">
        <v>84</v>
      </c>
      <c r="AW131" s="13" t="s">
        <v>37</v>
      </c>
      <c r="AX131" s="13" t="s">
        <v>82</v>
      </c>
      <c r="AY131" s="240" t="s">
        <v>172</v>
      </c>
    </row>
    <row r="132" s="2" customFormat="1" ht="24.15" customHeight="1">
      <c r="A132" s="39"/>
      <c r="B132" s="40"/>
      <c r="C132" s="211" t="s">
        <v>245</v>
      </c>
      <c r="D132" s="211" t="s">
        <v>173</v>
      </c>
      <c r="E132" s="212" t="s">
        <v>1376</v>
      </c>
      <c r="F132" s="213" t="s">
        <v>1377</v>
      </c>
      <c r="G132" s="214" t="s">
        <v>1325</v>
      </c>
      <c r="H132" s="215">
        <v>263.32999999999998</v>
      </c>
      <c r="I132" s="216"/>
      <c r="J132" s="217">
        <f>ROUND(I132*H132,2)</f>
        <v>0</v>
      </c>
      <c r="K132" s="213" t="s">
        <v>1319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1741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1379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>
      <c r="A134" s="39"/>
      <c r="B134" s="40"/>
      <c r="C134" s="41"/>
      <c r="D134" s="243" t="s">
        <v>237</v>
      </c>
      <c r="E134" s="41"/>
      <c r="F134" s="244" t="s">
        <v>1380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237</v>
      </c>
      <c r="AU134" s="18" t="s">
        <v>84</v>
      </c>
    </row>
    <row r="135" s="13" customFormat="1">
      <c r="A135" s="13"/>
      <c r="B135" s="230"/>
      <c r="C135" s="231"/>
      <c r="D135" s="224" t="s">
        <v>183</v>
      </c>
      <c r="E135" s="232" t="s">
        <v>19</v>
      </c>
      <c r="F135" s="233" t="s">
        <v>1742</v>
      </c>
      <c r="G135" s="231"/>
      <c r="H135" s="234">
        <v>192.83199999999999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183</v>
      </c>
      <c r="AU135" s="240" t="s">
        <v>84</v>
      </c>
      <c r="AV135" s="13" t="s">
        <v>84</v>
      </c>
      <c r="AW135" s="13" t="s">
        <v>37</v>
      </c>
      <c r="AX135" s="13" t="s">
        <v>74</v>
      </c>
      <c r="AY135" s="240" t="s">
        <v>172</v>
      </c>
    </row>
    <row r="136" s="13" customFormat="1">
      <c r="A136" s="13"/>
      <c r="B136" s="230"/>
      <c r="C136" s="231"/>
      <c r="D136" s="224" t="s">
        <v>183</v>
      </c>
      <c r="E136" s="232" t="s">
        <v>19</v>
      </c>
      <c r="F136" s="233" t="s">
        <v>1743</v>
      </c>
      <c r="G136" s="231"/>
      <c r="H136" s="234">
        <v>62.018000000000001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183</v>
      </c>
      <c r="AU136" s="240" t="s">
        <v>84</v>
      </c>
      <c r="AV136" s="13" t="s">
        <v>84</v>
      </c>
      <c r="AW136" s="13" t="s">
        <v>37</v>
      </c>
      <c r="AX136" s="13" t="s">
        <v>74</v>
      </c>
      <c r="AY136" s="240" t="s">
        <v>172</v>
      </c>
    </row>
    <row r="137" s="13" customFormat="1">
      <c r="A137" s="13"/>
      <c r="B137" s="230"/>
      <c r="C137" s="231"/>
      <c r="D137" s="224" t="s">
        <v>183</v>
      </c>
      <c r="E137" s="232" t="s">
        <v>19</v>
      </c>
      <c r="F137" s="233" t="s">
        <v>1744</v>
      </c>
      <c r="G137" s="231"/>
      <c r="H137" s="234">
        <v>8.4800000000000004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183</v>
      </c>
      <c r="AU137" s="240" t="s">
        <v>84</v>
      </c>
      <c r="AV137" s="13" t="s">
        <v>84</v>
      </c>
      <c r="AW137" s="13" t="s">
        <v>37</v>
      </c>
      <c r="AX137" s="13" t="s">
        <v>74</v>
      </c>
      <c r="AY137" s="240" t="s">
        <v>172</v>
      </c>
    </row>
    <row r="138" s="14" customFormat="1">
      <c r="A138" s="14"/>
      <c r="B138" s="255"/>
      <c r="C138" s="256"/>
      <c r="D138" s="224" t="s">
        <v>183</v>
      </c>
      <c r="E138" s="257" t="s">
        <v>19</v>
      </c>
      <c r="F138" s="258" t="s">
        <v>1330</v>
      </c>
      <c r="G138" s="256"/>
      <c r="H138" s="259">
        <v>263.32999999999998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183</v>
      </c>
      <c r="AU138" s="265" t="s">
        <v>84</v>
      </c>
      <c r="AV138" s="14" t="s">
        <v>171</v>
      </c>
      <c r="AW138" s="14" t="s">
        <v>37</v>
      </c>
      <c r="AX138" s="14" t="s">
        <v>82</v>
      </c>
      <c r="AY138" s="265" t="s">
        <v>172</v>
      </c>
    </row>
    <row r="139" s="2" customFormat="1" ht="24.15" customHeight="1">
      <c r="A139" s="39"/>
      <c r="B139" s="40"/>
      <c r="C139" s="211" t="s">
        <v>251</v>
      </c>
      <c r="D139" s="211" t="s">
        <v>173</v>
      </c>
      <c r="E139" s="212" t="s">
        <v>1384</v>
      </c>
      <c r="F139" s="213" t="s">
        <v>1385</v>
      </c>
      <c r="G139" s="214" t="s">
        <v>1325</v>
      </c>
      <c r="H139" s="215">
        <v>60.588999999999999</v>
      </c>
      <c r="I139" s="216"/>
      <c r="J139" s="217">
        <f>ROUND(I139*H139,2)</f>
        <v>0</v>
      </c>
      <c r="K139" s="213" t="s">
        <v>1319</v>
      </c>
      <c r="L139" s="45"/>
      <c r="M139" s="218" t="s">
        <v>19</v>
      </c>
      <c r="N139" s="219" t="s">
        <v>45</v>
      </c>
      <c r="O139" s="85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171</v>
      </c>
      <c r="AT139" s="222" t="s">
        <v>173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171</v>
      </c>
      <c r="BM139" s="222" t="s">
        <v>1745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1387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43" t="s">
        <v>237</v>
      </c>
      <c r="E141" s="41"/>
      <c r="F141" s="244" t="s">
        <v>1388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237</v>
      </c>
      <c r="AU141" s="18" t="s">
        <v>84</v>
      </c>
    </row>
    <row r="142" s="13" customFormat="1">
      <c r="A142" s="13"/>
      <c r="B142" s="230"/>
      <c r="C142" s="231"/>
      <c r="D142" s="224" t="s">
        <v>183</v>
      </c>
      <c r="E142" s="232" t="s">
        <v>19</v>
      </c>
      <c r="F142" s="233" t="s">
        <v>1746</v>
      </c>
      <c r="G142" s="231"/>
      <c r="H142" s="234">
        <v>47.631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183</v>
      </c>
      <c r="AU142" s="240" t="s">
        <v>84</v>
      </c>
      <c r="AV142" s="13" t="s">
        <v>84</v>
      </c>
      <c r="AW142" s="13" t="s">
        <v>37</v>
      </c>
      <c r="AX142" s="13" t="s">
        <v>74</v>
      </c>
      <c r="AY142" s="240" t="s">
        <v>172</v>
      </c>
    </row>
    <row r="143" s="13" customFormat="1">
      <c r="A143" s="13"/>
      <c r="B143" s="230"/>
      <c r="C143" s="231"/>
      <c r="D143" s="224" t="s">
        <v>183</v>
      </c>
      <c r="E143" s="232" t="s">
        <v>19</v>
      </c>
      <c r="F143" s="233" t="s">
        <v>1747</v>
      </c>
      <c r="G143" s="231"/>
      <c r="H143" s="234">
        <v>9.3689999999999998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183</v>
      </c>
      <c r="AU143" s="240" t="s">
        <v>84</v>
      </c>
      <c r="AV143" s="13" t="s">
        <v>84</v>
      </c>
      <c r="AW143" s="13" t="s">
        <v>37</v>
      </c>
      <c r="AX143" s="13" t="s">
        <v>74</v>
      </c>
      <c r="AY143" s="240" t="s">
        <v>172</v>
      </c>
    </row>
    <row r="144" s="13" customFormat="1">
      <c r="A144" s="13"/>
      <c r="B144" s="230"/>
      <c r="C144" s="231"/>
      <c r="D144" s="224" t="s">
        <v>183</v>
      </c>
      <c r="E144" s="232" t="s">
        <v>19</v>
      </c>
      <c r="F144" s="233" t="s">
        <v>1748</v>
      </c>
      <c r="G144" s="231"/>
      <c r="H144" s="234">
        <v>3.589</v>
      </c>
      <c r="I144" s="235"/>
      <c r="J144" s="231"/>
      <c r="K144" s="231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183</v>
      </c>
      <c r="AU144" s="240" t="s">
        <v>84</v>
      </c>
      <c r="AV144" s="13" t="s">
        <v>84</v>
      </c>
      <c r="AW144" s="13" t="s">
        <v>37</v>
      </c>
      <c r="AX144" s="13" t="s">
        <v>74</v>
      </c>
      <c r="AY144" s="240" t="s">
        <v>172</v>
      </c>
    </row>
    <row r="145" s="14" customFormat="1">
      <c r="A145" s="14"/>
      <c r="B145" s="255"/>
      <c r="C145" s="256"/>
      <c r="D145" s="224" t="s">
        <v>183</v>
      </c>
      <c r="E145" s="257" t="s">
        <v>19</v>
      </c>
      <c r="F145" s="258" t="s">
        <v>1330</v>
      </c>
      <c r="G145" s="256"/>
      <c r="H145" s="259">
        <v>60.588999999999999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183</v>
      </c>
      <c r="AU145" s="265" t="s">
        <v>84</v>
      </c>
      <c r="AV145" s="14" t="s">
        <v>171</v>
      </c>
      <c r="AW145" s="14" t="s">
        <v>37</v>
      </c>
      <c r="AX145" s="14" t="s">
        <v>82</v>
      </c>
      <c r="AY145" s="265" t="s">
        <v>172</v>
      </c>
    </row>
    <row r="146" s="2" customFormat="1" ht="16.5" customHeight="1">
      <c r="A146" s="39"/>
      <c r="B146" s="40"/>
      <c r="C146" s="266" t="s">
        <v>259</v>
      </c>
      <c r="D146" s="266" t="s">
        <v>327</v>
      </c>
      <c r="E146" s="267" t="s">
        <v>1391</v>
      </c>
      <c r="F146" s="268" t="s">
        <v>1392</v>
      </c>
      <c r="G146" s="269" t="s">
        <v>1366</v>
      </c>
      <c r="H146" s="270">
        <v>121.178</v>
      </c>
      <c r="I146" s="271"/>
      <c r="J146" s="272">
        <f>ROUND(I146*H146,2)</f>
        <v>0</v>
      </c>
      <c r="K146" s="268" t="s">
        <v>1319</v>
      </c>
      <c r="L146" s="273"/>
      <c r="M146" s="274" t="s">
        <v>19</v>
      </c>
      <c r="N146" s="275" t="s">
        <v>45</v>
      </c>
      <c r="O146" s="85"/>
      <c r="P146" s="220">
        <f>O146*H146</f>
        <v>0</v>
      </c>
      <c r="Q146" s="220">
        <v>1</v>
      </c>
      <c r="R146" s="220">
        <f>Q146*H146</f>
        <v>121.178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229</v>
      </c>
      <c r="AT146" s="222" t="s">
        <v>327</v>
      </c>
      <c r="AU146" s="222" t="s">
        <v>84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1749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1392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84</v>
      </c>
    </row>
    <row r="148" s="13" customFormat="1">
      <c r="A148" s="13"/>
      <c r="B148" s="230"/>
      <c r="C148" s="231"/>
      <c r="D148" s="224" t="s">
        <v>183</v>
      </c>
      <c r="E148" s="232" t="s">
        <v>19</v>
      </c>
      <c r="F148" s="233" t="s">
        <v>1750</v>
      </c>
      <c r="G148" s="231"/>
      <c r="H148" s="234">
        <v>121.178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183</v>
      </c>
      <c r="AU148" s="240" t="s">
        <v>84</v>
      </c>
      <c r="AV148" s="13" t="s">
        <v>84</v>
      </c>
      <c r="AW148" s="13" t="s">
        <v>37</v>
      </c>
      <c r="AX148" s="13" t="s">
        <v>82</v>
      </c>
      <c r="AY148" s="240" t="s">
        <v>172</v>
      </c>
    </row>
    <row r="149" s="2" customFormat="1" ht="24.15" customHeight="1">
      <c r="A149" s="39"/>
      <c r="B149" s="40"/>
      <c r="C149" s="211" t="s">
        <v>395</v>
      </c>
      <c r="D149" s="211" t="s">
        <v>173</v>
      </c>
      <c r="E149" s="212" t="s">
        <v>1395</v>
      </c>
      <c r="F149" s="213" t="s">
        <v>1396</v>
      </c>
      <c r="G149" s="214" t="s">
        <v>1340</v>
      </c>
      <c r="H149" s="215">
        <v>159.351</v>
      </c>
      <c r="I149" s="216"/>
      <c r="J149" s="217">
        <f>ROUND(I149*H149,2)</f>
        <v>0</v>
      </c>
      <c r="K149" s="213" t="s">
        <v>1319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84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1751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1398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84</v>
      </c>
    </row>
    <row r="151" s="2" customFormat="1">
      <c r="A151" s="39"/>
      <c r="B151" s="40"/>
      <c r="C151" s="41"/>
      <c r="D151" s="243" t="s">
        <v>237</v>
      </c>
      <c r="E151" s="41"/>
      <c r="F151" s="244" t="s">
        <v>1399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237</v>
      </c>
      <c r="AU151" s="18" t="s">
        <v>84</v>
      </c>
    </row>
    <row r="152" s="13" customFormat="1">
      <c r="A152" s="13"/>
      <c r="B152" s="230"/>
      <c r="C152" s="231"/>
      <c r="D152" s="224" t="s">
        <v>183</v>
      </c>
      <c r="E152" s="232" t="s">
        <v>19</v>
      </c>
      <c r="F152" s="233" t="s">
        <v>1752</v>
      </c>
      <c r="G152" s="231"/>
      <c r="H152" s="234">
        <v>11.935000000000001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183</v>
      </c>
      <c r="AU152" s="240" t="s">
        <v>84</v>
      </c>
      <c r="AV152" s="13" t="s">
        <v>84</v>
      </c>
      <c r="AW152" s="13" t="s">
        <v>37</v>
      </c>
      <c r="AX152" s="13" t="s">
        <v>74</v>
      </c>
      <c r="AY152" s="240" t="s">
        <v>172</v>
      </c>
    </row>
    <row r="153" s="13" customFormat="1">
      <c r="A153" s="13"/>
      <c r="B153" s="230"/>
      <c r="C153" s="231"/>
      <c r="D153" s="224" t="s">
        <v>183</v>
      </c>
      <c r="E153" s="232" t="s">
        <v>19</v>
      </c>
      <c r="F153" s="233" t="s">
        <v>1753</v>
      </c>
      <c r="G153" s="231"/>
      <c r="H153" s="234">
        <v>10.064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183</v>
      </c>
      <c r="AU153" s="240" t="s">
        <v>84</v>
      </c>
      <c r="AV153" s="13" t="s">
        <v>84</v>
      </c>
      <c r="AW153" s="13" t="s">
        <v>37</v>
      </c>
      <c r="AX153" s="13" t="s">
        <v>74</v>
      </c>
      <c r="AY153" s="240" t="s">
        <v>172</v>
      </c>
    </row>
    <row r="154" s="13" customFormat="1">
      <c r="A154" s="13"/>
      <c r="B154" s="230"/>
      <c r="C154" s="231"/>
      <c r="D154" s="224" t="s">
        <v>183</v>
      </c>
      <c r="E154" s="232" t="s">
        <v>19</v>
      </c>
      <c r="F154" s="233" t="s">
        <v>1754</v>
      </c>
      <c r="G154" s="231"/>
      <c r="H154" s="234">
        <v>137.352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183</v>
      </c>
      <c r="AU154" s="240" t="s">
        <v>84</v>
      </c>
      <c r="AV154" s="13" t="s">
        <v>84</v>
      </c>
      <c r="AW154" s="13" t="s">
        <v>37</v>
      </c>
      <c r="AX154" s="13" t="s">
        <v>74</v>
      </c>
      <c r="AY154" s="240" t="s">
        <v>172</v>
      </c>
    </row>
    <row r="155" s="14" customFormat="1">
      <c r="A155" s="14"/>
      <c r="B155" s="255"/>
      <c r="C155" s="256"/>
      <c r="D155" s="224" t="s">
        <v>183</v>
      </c>
      <c r="E155" s="257" t="s">
        <v>19</v>
      </c>
      <c r="F155" s="258" t="s">
        <v>1330</v>
      </c>
      <c r="G155" s="256"/>
      <c r="H155" s="259">
        <v>159.351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183</v>
      </c>
      <c r="AU155" s="265" t="s">
        <v>84</v>
      </c>
      <c r="AV155" s="14" t="s">
        <v>171</v>
      </c>
      <c r="AW155" s="14" t="s">
        <v>37</v>
      </c>
      <c r="AX155" s="14" t="s">
        <v>82</v>
      </c>
      <c r="AY155" s="265" t="s">
        <v>172</v>
      </c>
    </row>
    <row r="156" s="12" customFormat="1" ht="22.8" customHeight="1">
      <c r="A156" s="12"/>
      <c r="B156" s="197"/>
      <c r="C156" s="198"/>
      <c r="D156" s="199" t="s">
        <v>73</v>
      </c>
      <c r="E156" s="241" t="s">
        <v>171</v>
      </c>
      <c r="F156" s="241" t="s">
        <v>1403</v>
      </c>
      <c r="G156" s="198"/>
      <c r="H156" s="198"/>
      <c r="I156" s="201"/>
      <c r="J156" s="242">
        <f>BK156</f>
        <v>0</v>
      </c>
      <c r="K156" s="198"/>
      <c r="L156" s="203"/>
      <c r="M156" s="204"/>
      <c r="N156" s="205"/>
      <c r="O156" s="205"/>
      <c r="P156" s="206">
        <f>SUM(P157:P213)</f>
        <v>0</v>
      </c>
      <c r="Q156" s="205"/>
      <c r="R156" s="206">
        <f>SUM(R157:R213)</f>
        <v>61.176763100000002</v>
      </c>
      <c r="S156" s="205"/>
      <c r="T156" s="207">
        <f>SUM(T157:T213)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82</v>
      </c>
      <c r="AT156" s="209" t="s">
        <v>73</v>
      </c>
      <c r="AU156" s="209" t="s">
        <v>82</v>
      </c>
      <c r="AY156" s="208" t="s">
        <v>172</v>
      </c>
      <c r="BK156" s="210">
        <f>SUM(BK157:BK213)</f>
        <v>0</v>
      </c>
    </row>
    <row r="157" s="2" customFormat="1" ht="24.15" customHeight="1">
      <c r="A157" s="39"/>
      <c r="B157" s="40"/>
      <c r="C157" s="211" t="s">
        <v>640</v>
      </c>
      <c r="D157" s="211" t="s">
        <v>173</v>
      </c>
      <c r="E157" s="212" t="s">
        <v>1404</v>
      </c>
      <c r="F157" s="213" t="s">
        <v>1405</v>
      </c>
      <c r="G157" s="214" t="s">
        <v>1325</v>
      </c>
      <c r="H157" s="215">
        <v>11.446</v>
      </c>
      <c r="I157" s="216"/>
      <c r="J157" s="217">
        <f>ROUND(I157*H157,2)</f>
        <v>0</v>
      </c>
      <c r="K157" s="213" t="s">
        <v>1319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1.8907700000000001</v>
      </c>
      <c r="R157" s="220">
        <f>Q157*H157</f>
        <v>21.641753420000001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1755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1407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3" t="s">
        <v>237</v>
      </c>
      <c r="E159" s="41"/>
      <c r="F159" s="244" t="s">
        <v>1408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237</v>
      </c>
      <c r="AU159" s="18" t="s">
        <v>84</v>
      </c>
    </row>
    <row r="160" s="13" customFormat="1">
      <c r="A160" s="13"/>
      <c r="B160" s="230"/>
      <c r="C160" s="231"/>
      <c r="D160" s="224" t="s">
        <v>183</v>
      </c>
      <c r="E160" s="232" t="s">
        <v>19</v>
      </c>
      <c r="F160" s="233" t="s">
        <v>1756</v>
      </c>
      <c r="G160" s="231"/>
      <c r="H160" s="234">
        <v>11.446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183</v>
      </c>
      <c r="AU160" s="240" t="s">
        <v>84</v>
      </c>
      <c r="AV160" s="13" t="s">
        <v>84</v>
      </c>
      <c r="AW160" s="13" t="s">
        <v>37</v>
      </c>
      <c r="AX160" s="13" t="s">
        <v>74</v>
      </c>
      <c r="AY160" s="240" t="s">
        <v>172</v>
      </c>
    </row>
    <row r="161" s="14" customFormat="1">
      <c r="A161" s="14"/>
      <c r="B161" s="255"/>
      <c r="C161" s="256"/>
      <c r="D161" s="224" t="s">
        <v>183</v>
      </c>
      <c r="E161" s="257" t="s">
        <v>19</v>
      </c>
      <c r="F161" s="258" t="s">
        <v>1330</v>
      </c>
      <c r="G161" s="256"/>
      <c r="H161" s="259">
        <v>11.446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183</v>
      </c>
      <c r="AU161" s="265" t="s">
        <v>84</v>
      </c>
      <c r="AV161" s="14" t="s">
        <v>171</v>
      </c>
      <c r="AW161" s="14" t="s">
        <v>37</v>
      </c>
      <c r="AX161" s="14" t="s">
        <v>82</v>
      </c>
      <c r="AY161" s="265" t="s">
        <v>172</v>
      </c>
    </row>
    <row r="162" s="2" customFormat="1" ht="33" customHeight="1">
      <c r="A162" s="39"/>
      <c r="B162" s="40"/>
      <c r="C162" s="211" t="s">
        <v>8</v>
      </c>
      <c r="D162" s="211" t="s">
        <v>173</v>
      </c>
      <c r="E162" s="212" t="s">
        <v>1411</v>
      </c>
      <c r="F162" s="213" t="s">
        <v>1412</v>
      </c>
      <c r="G162" s="214" t="s">
        <v>1325</v>
      </c>
      <c r="H162" s="215">
        <v>2.3519999999999999</v>
      </c>
      <c r="I162" s="216"/>
      <c r="J162" s="217">
        <f>ROUND(I162*H162,2)</f>
        <v>0</v>
      </c>
      <c r="K162" s="213" t="s">
        <v>1319</v>
      </c>
      <c r="L162" s="45"/>
      <c r="M162" s="218" t="s">
        <v>19</v>
      </c>
      <c r="N162" s="219" t="s">
        <v>45</v>
      </c>
      <c r="O162" s="85"/>
      <c r="P162" s="220">
        <f>O162*H162</f>
        <v>0</v>
      </c>
      <c r="Q162" s="220">
        <v>2.5018699999999998</v>
      </c>
      <c r="R162" s="220">
        <f>Q162*H162</f>
        <v>5.8843982399999994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171</v>
      </c>
      <c r="AT162" s="222" t="s">
        <v>173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1757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1414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>
      <c r="A164" s="39"/>
      <c r="B164" s="40"/>
      <c r="C164" s="41"/>
      <c r="D164" s="243" t="s">
        <v>237</v>
      </c>
      <c r="E164" s="41"/>
      <c r="F164" s="244" t="s">
        <v>1415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237</v>
      </c>
      <c r="AU164" s="18" t="s">
        <v>84</v>
      </c>
    </row>
    <row r="165" s="13" customFormat="1">
      <c r="A165" s="13"/>
      <c r="B165" s="230"/>
      <c r="C165" s="231"/>
      <c r="D165" s="224" t="s">
        <v>183</v>
      </c>
      <c r="E165" s="232" t="s">
        <v>19</v>
      </c>
      <c r="F165" s="233" t="s">
        <v>1758</v>
      </c>
      <c r="G165" s="231"/>
      <c r="H165" s="234">
        <v>2.3519999999999999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183</v>
      </c>
      <c r="AU165" s="240" t="s">
        <v>84</v>
      </c>
      <c r="AV165" s="13" t="s">
        <v>84</v>
      </c>
      <c r="AW165" s="13" t="s">
        <v>37</v>
      </c>
      <c r="AX165" s="13" t="s">
        <v>74</v>
      </c>
      <c r="AY165" s="240" t="s">
        <v>172</v>
      </c>
    </row>
    <row r="166" s="14" customFormat="1">
      <c r="A166" s="14"/>
      <c r="B166" s="255"/>
      <c r="C166" s="256"/>
      <c r="D166" s="224" t="s">
        <v>183</v>
      </c>
      <c r="E166" s="257" t="s">
        <v>19</v>
      </c>
      <c r="F166" s="258" t="s">
        <v>1330</v>
      </c>
      <c r="G166" s="256"/>
      <c r="H166" s="259">
        <v>2.3519999999999999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183</v>
      </c>
      <c r="AU166" s="265" t="s">
        <v>84</v>
      </c>
      <c r="AV166" s="14" t="s">
        <v>171</v>
      </c>
      <c r="AW166" s="14" t="s">
        <v>37</v>
      </c>
      <c r="AX166" s="14" t="s">
        <v>82</v>
      </c>
      <c r="AY166" s="265" t="s">
        <v>172</v>
      </c>
    </row>
    <row r="167" s="2" customFormat="1" ht="24.15" customHeight="1">
      <c r="A167" s="39"/>
      <c r="B167" s="40"/>
      <c r="C167" s="266" t="s">
        <v>273</v>
      </c>
      <c r="D167" s="266" t="s">
        <v>327</v>
      </c>
      <c r="E167" s="267" t="s">
        <v>1417</v>
      </c>
      <c r="F167" s="268" t="s">
        <v>1418</v>
      </c>
      <c r="G167" s="269" t="s">
        <v>1419</v>
      </c>
      <c r="H167" s="270">
        <v>8</v>
      </c>
      <c r="I167" s="271"/>
      <c r="J167" s="272">
        <f>ROUND(I167*H167,2)</f>
        <v>0</v>
      </c>
      <c r="K167" s="268" t="s">
        <v>1319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1.4099999999999999</v>
      </c>
      <c r="R167" s="220">
        <f>Q167*H167</f>
        <v>11.279999999999999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229</v>
      </c>
      <c r="AT167" s="222" t="s">
        <v>327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1759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1418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24.15" customHeight="1">
      <c r="A169" s="39"/>
      <c r="B169" s="40"/>
      <c r="C169" s="211" t="s">
        <v>659</v>
      </c>
      <c r="D169" s="211" t="s">
        <v>173</v>
      </c>
      <c r="E169" s="212" t="s">
        <v>1421</v>
      </c>
      <c r="F169" s="213" t="s">
        <v>1422</v>
      </c>
      <c r="G169" s="214" t="s">
        <v>1419</v>
      </c>
      <c r="H169" s="215">
        <v>8</v>
      </c>
      <c r="I169" s="216"/>
      <c r="J169" s="217">
        <f>ROUND(I169*H169,2)</f>
        <v>0</v>
      </c>
      <c r="K169" s="213" t="s">
        <v>1319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0.028538000000000001</v>
      </c>
      <c r="R169" s="220">
        <f>Q169*H169</f>
        <v>0.22830400000000001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1760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1422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>
      <c r="A171" s="39"/>
      <c r="B171" s="40"/>
      <c r="C171" s="41"/>
      <c r="D171" s="243" t="s">
        <v>237</v>
      </c>
      <c r="E171" s="41"/>
      <c r="F171" s="244" t="s">
        <v>1424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237</v>
      </c>
      <c r="AU171" s="18" t="s">
        <v>84</v>
      </c>
    </row>
    <row r="172" s="2" customFormat="1" ht="16.5" customHeight="1">
      <c r="A172" s="39"/>
      <c r="B172" s="40"/>
      <c r="C172" s="266" t="s">
        <v>664</v>
      </c>
      <c r="D172" s="266" t="s">
        <v>327</v>
      </c>
      <c r="E172" s="267" t="s">
        <v>1425</v>
      </c>
      <c r="F172" s="268" t="s">
        <v>1426</v>
      </c>
      <c r="G172" s="269" t="s">
        <v>1419</v>
      </c>
      <c r="H172" s="270">
        <v>9</v>
      </c>
      <c r="I172" s="271"/>
      <c r="J172" s="272">
        <f>ROUND(I172*H172,2)</f>
        <v>0</v>
      </c>
      <c r="K172" s="268" t="s">
        <v>1319</v>
      </c>
      <c r="L172" s="273"/>
      <c r="M172" s="274" t="s">
        <v>19</v>
      </c>
      <c r="N172" s="275" t="s">
        <v>45</v>
      </c>
      <c r="O172" s="85"/>
      <c r="P172" s="220">
        <f>O172*H172</f>
        <v>0</v>
      </c>
      <c r="Q172" s="220">
        <v>1.0540000000000001</v>
      </c>
      <c r="R172" s="220">
        <f>Q172*H172</f>
        <v>9.4860000000000007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229</v>
      </c>
      <c r="AT172" s="222" t="s">
        <v>327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1761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1426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 ht="16.5" customHeight="1">
      <c r="A174" s="39"/>
      <c r="B174" s="40"/>
      <c r="C174" s="266" t="s">
        <v>545</v>
      </c>
      <c r="D174" s="266" t="s">
        <v>327</v>
      </c>
      <c r="E174" s="267" t="s">
        <v>1428</v>
      </c>
      <c r="F174" s="268" t="s">
        <v>1429</v>
      </c>
      <c r="G174" s="269" t="s">
        <v>1419</v>
      </c>
      <c r="H174" s="270">
        <v>5</v>
      </c>
      <c r="I174" s="271"/>
      <c r="J174" s="272">
        <f>ROUND(I174*H174,2)</f>
        <v>0</v>
      </c>
      <c r="K174" s="268" t="s">
        <v>1319</v>
      </c>
      <c r="L174" s="273"/>
      <c r="M174" s="274" t="s">
        <v>19</v>
      </c>
      <c r="N174" s="275" t="s">
        <v>45</v>
      </c>
      <c r="O174" s="85"/>
      <c r="P174" s="220">
        <f>O174*H174</f>
        <v>0</v>
      </c>
      <c r="Q174" s="220">
        <v>0.52600000000000002</v>
      </c>
      <c r="R174" s="220">
        <f>Q174*H174</f>
        <v>2.6299999999999999</v>
      </c>
      <c r="S174" s="220">
        <v>0</v>
      </c>
      <c r="T174" s="22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2" t="s">
        <v>229</v>
      </c>
      <c r="AT174" s="222" t="s">
        <v>327</v>
      </c>
      <c r="AU174" s="222" t="s">
        <v>84</v>
      </c>
      <c r="AY174" s="18" t="s">
        <v>172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8" t="s">
        <v>82</v>
      </c>
      <c r="BK174" s="223">
        <f>ROUND(I174*H174,2)</f>
        <v>0</v>
      </c>
      <c r="BL174" s="18" t="s">
        <v>171</v>
      </c>
      <c r="BM174" s="222" t="s">
        <v>1762</v>
      </c>
    </row>
    <row r="175" s="2" customFormat="1">
      <c r="A175" s="39"/>
      <c r="B175" s="40"/>
      <c r="C175" s="41"/>
      <c r="D175" s="224" t="s">
        <v>179</v>
      </c>
      <c r="E175" s="41"/>
      <c r="F175" s="225" t="s">
        <v>1429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179</v>
      </c>
      <c r="AU175" s="18" t="s">
        <v>84</v>
      </c>
    </row>
    <row r="176" s="2" customFormat="1" ht="16.5" customHeight="1">
      <c r="A176" s="39"/>
      <c r="B176" s="40"/>
      <c r="C176" s="266" t="s">
        <v>677</v>
      </c>
      <c r="D176" s="266" t="s">
        <v>327</v>
      </c>
      <c r="E176" s="267" t="s">
        <v>1431</v>
      </c>
      <c r="F176" s="268" t="s">
        <v>1432</v>
      </c>
      <c r="G176" s="269" t="s">
        <v>1419</v>
      </c>
      <c r="H176" s="270">
        <v>2</v>
      </c>
      <c r="I176" s="271"/>
      <c r="J176" s="272">
        <f>ROUND(I176*H176,2)</f>
        <v>0</v>
      </c>
      <c r="K176" s="268" t="s">
        <v>1319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0.26200000000000001</v>
      </c>
      <c r="R176" s="220">
        <f>Q176*H176</f>
        <v>0.52400000000000002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229</v>
      </c>
      <c r="AT176" s="222" t="s">
        <v>327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1763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1432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7</v>
      </c>
      <c r="D178" s="211" t="s">
        <v>173</v>
      </c>
      <c r="E178" s="212" t="s">
        <v>1434</v>
      </c>
      <c r="F178" s="213" t="s">
        <v>1435</v>
      </c>
      <c r="G178" s="214" t="s">
        <v>1419</v>
      </c>
      <c r="H178" s="215">
        <v>16</v>
      </c>
      <c r="I178" s="216"/>
      <c r="J178" s="217">
        <f>ROUND(I178*H178,2)</f>
        <v>0</v>
      </c>
      <c r="K178" s="213" t="s">
        <v>1319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0.010186000000000001</v>
      </c>
      <c r="R178" s="220">
        <f>Q178*H178</f>
        <v>0.16297600000000001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1764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1435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3" t="s">
        <v>237</v>
      </c>
      <c r="E180" s="41"/>
      <c r="F180" s="244" t="s">
        <v>1437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237</v>
      </c>
      <c r="AU180" s="18" t="s">
        <v>84</v>
      </c>
    </row>
    <row r="181" s="2" customFormat="1" ht="24.15" customHeight="1">
      <c r="A181" s="39"/>
      <c r="B181" s="40"/>
      <c r="C181" s="266" t="s">
        <v>485</v>
      </c>
      <c r="D181" s="266" t="s">
        <v>327</v>
      </c>
      <c r="E181" s="267" t="s">
        <v>1438</v>
      </c>
      <c r="F181" s="268" t="s">
        <v>1439</v>
      </c>
      <c r="G181" s="269" t="s">
        <v>1419</v>
      </c>
      <c r="H181" s="270">
        <v>1</v>
      </c>
      <c r="I181" s="271"/>
      <c r="J181" s="272">
        <f>ROUND(I181*H181,2)</f>
        <v>0</v>
      </c>
      <c r="K181" s="268" t="s">
        <v>1319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0.56999999999999995</v>
      </c>
      <c r="R181" s="220">
        <f>Q181*H181</f>
        <v>0.56999999999999995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229</v>
      </c>
      <c r="AT181" s="222" t="s">
        <v>327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1765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1439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693</v>
      </c>
      <c r="D183" s="211" t="s">
        <v>173</v>
      </c>
      <c r="E183" s="212" t="s">
        <v>1441</v>
      </c>
      <c r="F183" s="213" t="s">
        <v>1442</v>
      </c>
      <c r="G183" s="214" t="s">
        <v>1419</v>
      </c>
      <c r="H183" s="215">
        <v>1</v>
      </c>
      <c r="I183" s="216"/>
      <c r="J183" s="217">
        <f>ROUND(I183*H183,2)</f>
        <v>0</v>
      </c>
      <c r="K183" s="213" t="s">
        <v>1319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0.01248</v>
      </c>
      <c r="R183" s="220">
        <f>Q183*H183</f>
        <v>0.01248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1766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1442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3" t="s">
        <v>237</v>
      </c>
      <c r="E185" s="41"/>
      <c r="F185" s="244" t="s">
        <v>1444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237</v>
      </c>
      <c r="AU185" s="18" t="s">
        <v>84</v>
      </c>
    </row>
    <row r="186" s="2" customFormat="1" ht="24.15" customHeight="1">
      <c r="A186" s="39"/>
      <c r="B186" s="40"/>
      <c r="C186" s="266" t="s">
        <v>700</v>
      </c>
      <c r="D186" s="266" t="s">
        <v>327</v>
      </c>
      <c r="E186" s="267" t="s">
        <v>1445</v>
      </c>
      <c r="F186" s="268" t="s">
        <v>1446</v>
      </c>
      <c r="G186" s="269" t="s">
        <v>1419</v>
      </c>
      <c r="H186" s="270">
        <v>7</v>
      </c>
      <c r="I186" s="271"/>
      <c r="J186" s="272">
        <f>ROUND(I186*H186,2)</f>
        <v>0</v>
      </c>
      <c r="K186" s="268" t="s">
        <v>1319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0.72450000000000003</v>
      </c>
      <c r="R186" s="220">
        <f>Q186*H186</f>
        <v>5.0715000000000003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229</v>
      </c>
      <c r="AT186" s="222" t="s">
        <v>327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1767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1446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11" t="s">
        <v>547</v>
      </c>
      <c r="D188" s="211" t="s">
        <v>173</v>
      </c>
      <c r="E188" s="212" t="s">
        <v>1448</v>
      </c>
      <c r="F188" s="213" t="s">
        <v>1449</v>
      </c>
      <c r="G188" s="214" t="s">
        <v>1419</v>
      </c>
      <c r="H188" s="215">
        <v>7</v>
      </c>
      <c r="I188" s="216"/>
      <c r="J188" s="217">
        <f>ROUND(I188*H188,2)</f>
        <v>0</v>
      </c>
      <c r="K188" s="213" t="s">
        <v>1319</v>
      </c>
      <c r="L188" s="45"/>
      <c r="M188" s="218" t="s">
        <v>19</v>
      </c>
      <c r="N188" s="219" t="s">
        <v>45</v>
      </c>
      <c r="O188" s="85"/>
      <c r="P188" s="220">
        <f>O188*H188</f>
        <v>0</v>
      </c>
      <c r="Q188" s="220">
        <v>0.039273919999999997</v>
      </c>
      <c r="R188" s="220">
        <f>Q188*H188</f>
        <v>0.27491743999999996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171</v>
      </c>
      <c r="AT188" s="222" t="s">
        <v>173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1768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1449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>
      <c r="A190" s="39"/>
      <c r="B190" s="40"/>
      <c r="C190" s="41"/>
      <c r="D190" s="243" t="s">
        <v>237</v>
      </c>
      <c r="E190" s="41"/>
      <c r="F190" s="244" t="s">
        <v>1451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237</v>
      </c>
      <c r="AU190" s="18" t="s">
        <v>84</v>
      </c>
    </row>
    <row r="191" s="2" customFormat="1" ht="24.15" customHeight="1">
      <c r="A191" s="39"/>
      <c r="B191" s="40"/>
      <c r="C191" s="266" t="s">
        <v>717</v>
      </c>
      <c r="D191" s="266" t="s">
        <v>327</v>
      </c>
      <c r="E191" s="267" t="s">
        <v>1452</v>
      </c>
      <c r="F191" s="268" t="s">
        <v>1453</v>
      </c>
      <c r="G191" s="269" t="s">
        <v>1419</v>
      </c>
      <c r="H191" s="270">
        <v>2</v>
      </c>
      <c r="I191" s="271"/>
      <c r="J191" s="272">
        <f>ROUND(I191*H191,2)</f>
        <v>0</v>
      </c>
      <c r="K191" s="268" t="s">
        <v>1319</v>
      </c>
      <c r="L191" s="273"/>
      <c r="M191" s="274" t="s">
        <v>19</v>
      </c>
      <c r="N191" s="275" t="s">
        <v>45</v>
      </c>
      <c r="O191" s="85"/>
      <c r="P191" s="220">
        <f>O191*H191</f>
        <v>0</v>
      </c>
      <c r="Q191" s="220">
        <v>0.081000000000000003</v>
      </c>
      <c r="R191" s="220">
        <f>Q191*H191</f>
        <v>0.16200000000000001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229</v>
      </c>
      <c r="AT191" s="222" t="s">
        <v>327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1769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1453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 ht="24.15" customHeight="1">
      <c r="A193" s="39"/>
      <c r="B193" s="40"/>
      <c r="C193" s="266" t="s">
        <v>724</v>
      </c>
      <c r="D193" s="266" t="s">
        <v>327</v>
      </c>
      <c r="E193" s="267" t="s">
        <v>1770</v>
      </c>
      <c r="F193" s="268" t="s">
        <v>1771</v>
      </c>
      <c r="G193" s="269" t="s">
        <v>1419</v>
      </c>
      <c r="H193" s="270">
        <v>5</v>
      </c>
      <c r="I193" s="271"/>
      <c r="J193" s="272">
        <f>ROUND(I193*H193,2)</f>
        <v>0</v>
      </c>
      <c r="K193" s="268" t="s">
        <v>1319</v>
      </c>
      <c r="L193" s="273"/>
      <c r="M193" s="274" t="s">
        <v>19</v>
      </c>
      <c r="N193" s="275" t="s">
        <v>45</v>
      </c>
      <c r="O193" s="85"/>
      <c r="P193" s="220">
        <f>O193*H193</f>
        <v>0</v>
      </c>
      <c r="Q193" s="220">
        <v>0.055</v>
      </c>
      <c r="R193" s="220">
        <f>Q193*H193</f>
        <v>0.27500000000000002</v>
      </c>
      <c r="S193" s="220">
        <v>0</v>
      </c>
      <c r="T193" s="22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2" t="s">
        <v>229</v>
      </c>
      <c r="AT193" s="222" t="s">
        <v>327</v>
      </c>
      <c r="AU193" s="222" t="s">
        <v>84</v>
      </c>
      <c r="AY193" s="18" t="s">
        <v>172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8" t="s">
        <v>82</v>
      </c>
      <c r="BK193" s="223">
        <f>ROUND(I193*H193,2)</f>
        <v>0</v>
      </c>
      <c r="BL193" s="18" t="s">
        <v>171</v>
      </c>
      <c r="BM193" s="222" t="s">
        <v>1772</v>
      </c>
    </row>
    <row r="194" s="2" customFormat="1">
      <c r="A194" s="39"/>
      <c r="B194" s="40"/>
      <c r="C194" s="41"/>
      <c r="D194" s="224" t="s">
        <v>179</v>
      </c>
      <c r="E194" s="41"/>
      <c r="F194" s="225" t="s">
        <v>1771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179</v>
      </c>
      <c r="AU194" s="18" t="s">
        <v>84</v>
      </c>
    </row>
    <row r="195" s="2" customFormat="1" ht="24.15" customHeight="1">
      <c r="A195" s="39"/>
      <c r="B195" s="40"/>
      <c r="C195" s="266" t="s">
        <v>731</v>
      </c>
      <c r="D195" s="266" t="s">
        <v>327</v>
      </c>
      <c r="E195" s="267" t="s">
        <v>1455</v>
      </c>
      <c r="F195" s="268" t="s">
        <v>1456</v>
      </c>
      <c r="G195" s="269" t="s">
        <v>1419</v>
      </c>
      <c r="H195" s="270">
        <v>3</v>
      </c>
      <c r="I195" s="271"/>
      <c r="J195" s="272">
        <f>ROUND(I195*H195,2)</f>
        <v>0</v>
      </c>
      <c r="K195" s="268" t="s">
        <v>1319</v>
      </c>
      <c r="L195" s="273"/>
      <c r="M195" s="274" t="s">
        <v>19</v>
      </c>
      <c r="N195" s="275" t="s">
        <v>45</v>
      </c>
      <c r="O195" s="85"/>
      <c r="P195" s="220">
        <f>O195*H195</f>
        <v>0</v>
      </c>
      <c r="Q195" s="220">
        <v>0.050999999999999997</v>
      </c>
      <c r="R195" s="220">
        <f>Q195*H195</f>
        <v>0.153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229</v>
      </c>
      <c r="AT195" s="222" t="s">
        <v>327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1773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1456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 ht="24.15" customHeight="1">
      <c r="A197" s="39"/>
      <c r="B197" s="40"/>
      <c r="C197" s="266" t="s">
        <v>737</v>
      </c>
      <c r="D197" s="266" t="s">
        <v>327</v>
      </c>
      <c r="E197" s="267" t="s">
        <v>1458</v>
      </c>
      <c r="F197" s="268" t="s">
        <v>1459</v>
      </c>
      <c r="G197" s="269" t="s">
        <v>1419</v>
      </c>
      <c r="H197" s="270">
        <v>2</v>
      </c>
      <c r="I197" s="271"/>
      <c r="J197" s="272">
        <f>ROUND(I197*H197,2)</f>
        <v>0</v>
      </c>
      <c r="K197" s="268" t="s">
        <v>1319</v>
      </c>
      <c r="L197" s="273"/>
      <c r="M197" s="274" t="s">
        <v>19</v>
      </c>
      <c r="N197" s="275" t="s">
        <v>45</v>
      </c>
      <c r="O197" s="85"/>
      <c r="P197" s="220">
        <f>O197*H197</f>
        <v>0</v>
      </c>
      <c r="Q197" s="220">
        <v>0.040000000000000001</v>
      </c>
      <c r="R197" s="220">
        <f>Q197*H197</f>
        <v>0.080000000000000002</v>
      </c>
      <c r="S197" s="220">
        <v>0</v>
      </c>
      <c r="T197" s="22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2" t="s">
        <v>229</v>
      </c>
      <c r="AT197" s="222" t="s">
        <v>327</v>
      </c>
      <c r="AU197" s="222" t="s">
        <v>84</v>
      </c>
      <c r="AY197" s="18" t="s">
        <v>172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8" t="s">
        <v>82</v>
      </c>
      <c r="BK197" s="223">
        <f>ROUND(I197*H197,2)</f>
        <v>0</v>
      </c>
      <c r="BL197" s="18" t="s">
        <v>171</v>
      </c>
      <c r="BM197" s="222" t="s">
        <v>1774</v>
      </c>
    </row>
    <row r="198" s="2" customFormat="1">
      <c r="A198" s="39"/>
      <c r="B198" s="40"/>
      <c r="C198" s="41"/>
      <c r="D198" s="224" t="s">
        <v>179</v>
      </c>
      <c r="E198" s="41"/>
      <c r="F198" s="225" t="s">
        <v>1459</v>
      </c>
      <c r="G198" s="41"/>
      <c r="H198" s="41"/>
      <c r="I198" s="226"/>
      <c r="J198" s="41"/>
      <c r="K198" s="41"/>
      <c r="L198" s="45"/>
      <c r="M198" s="227"/>
      <c r="N198" s="22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179</v>
      </c>
      <c r="AU198" s="18" t="s">
        <v>84</v>
      </c>
    </row>
    <row r="199" s="2" customFormat="1" ht="24.15" customHeight="1">
      <c r="A199" s="39"/>
      <c r="B199" s="40"/>
      <c r="C199" s="266" t="s">
        <v>747</v>
      </c>
      <c r="D199" s="266" t="s">
        <v>327</v>
      </c>
      <c r="E199" s="267" t="s">
        <v>1775</v>
      </c>
      <c r="F199" s="268" t="s">
        <v>1776</v>
      </c>
      <c r="G199" s="269" t="s">
        <v>1419</v>
      </c>
      <c r="H199" s="270">
        <v>1</v>
      </c>
      <c r="I199" s="271"/>
      <c r="J199" s="272">
        <f>ROUND(I199*H199,2)</f>
        <v>0</v>
      </c>
      <c r="K199" s="268" t="s">
        <v>1319</v>
      </c>
      <c r="L199" s="273"/>
      <c r="M199" s="274" t="s">
        <v>19</v>
      </c>
      <c r="N199" s="275" t="s">
        <v>45</v>
      </c>
      <c r="O199" s="85"/>
      <c r="P199" s="220">
        <f>O199*H199</f>
        <v>0</v>
      </c>
      <c r="Q199" s="220">
        <v>0.028000000000000001</v>
      </c>
      <c r="R199" s="220">
        <f>Q199*H199</f>
        <v>0.028000000000000001</v>
      </c>
      <c r="S199" s="220">
        <v>0</v>
      </c>
      <c r="T199" s="22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2" t="s">
        <v>229</v>
      </c>
      <c r="AT199" s="222" t="s">
        <v>327</v>
      </c>
      <c r="AU199" s="222" t="s">
        <v>84</v>
      </c>
      <c r="AY199" s="18" t="s">
        <v>172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8" t="s">
        <v>82</v>
      </c>
      <c r="BK199" s="223">
        <f>ROUND(I199*H199,2)</f>
        <v>0</v>
      </c>
      <c r="BL199" s="18" t="s">
        <v>171</v>
      </c>
      <c r="BM199" s="222" t="s">
        <v>1777</v>
      </c>
    </row>
    <row r="200" s="2" customFormat="1">
      <c r="A200" s="39"/>
      <c r="B200" s="40"/>
      <c r="C200" s="41"/>
      <c r="D200" s="224" t="s">
        <v>179</v>
      </c>
      <c r="E200" s="41"/>
      <c r="F200" s="225" t="s">
        <v>1776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179</v>
      </c>
      <c r="AU200" s="18" t="s">
        <v>84</v>
      </c>
    </row>
    <row r="201" s="2" customFormat="1" ht="24.15" customHeight="1">
      <c r="A201" s="39"/>
      <c r="B201" s="40"/>
      <c r="C201" s="211" t="s">
        <v>759</v>
      </c>
      <c r="D201" s="211" t="s">
        <v>173</v>
      </c>
      <c r="E201" s="212" t="s">
        <v>1461</v>
      </c>
      <c r="F201" s="213" t="s">
        <v>1462</v>
      </c>
      <c r="G201" s="214" t="s">
        <v>1419</v>
      </c>
      <c r="H201" s="215">
        <v>11</v>
      </c>
      <c r="I201" s="216"/>
      <c r="J201" s="217">
        <f>ROUND(I201*H201,2)</f>
        <v>0</v>
      </c>
      <c r="K201" s="213" t="s">
        <v>1319</v>
      </c>
      <c r="L201" s="45"/>
      <c r="M201" s="218" t="s">
        <v>19</v>
      </c>
      <c r="N201" s="219" t="s">
        <v>45</v>
      </c>
      <c r="O201" s="85"/>
      <c r="P201" s="220">
        <f>O201*H201</f>
        <v>0</v>
      </c>
      <c r="Q201" s="220">
        <v>0.087417999999999996</v>
      </c>
      <c r="R201" s="220">
        <f>Q201*H201</f>
        <v>0.96159799999999995</v>
      </c>
      <c r="S201" s="220">
        <v>0</v>
      </c>
      <c r="T201" s="22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2" t="s">
        <v>171</v>
      </c>
      <c r="AT201" s="222" t="s">
        <v>173</v>
      </c>
      <c r="AU201" s="222" t="s">
        <v>84</v>
      </c>
      <c r="AY201" s="18" t="s">
        <v>172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8" t="s">
        <v>82</v>
      </c>
      <c r="BK201" s="223">
        <f>ROUND(I201*H201,2)</f>
        <v>0</v>
      </c>
      <c r="BL201" s="18" t="s">
        <v>171</v>
      </c>
      <c r="BM201" s="222" t="s">
        <v>1778</v>
      </c>
    </row>
    <row r="202" s="2" customFormat="1">
      <c r="A202" s="39"/>
      <c r="B202" s="40"/>
      <c r="C202" s="41"/>
      <c r="D202" s="224" t="s">
        <v>179</v>
      </c>
      <c r="E202" s="41"/>
      <c r="F202" s="225" t="s">
        <v>1464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179</v>
      </c>
      <c r="AU202" s="18" t="s">
        <v>84</v>
      </c>
    </row>
    <row r="203" s="2" customFormat="1">
      <c r="A203" s="39"/>
      <c r="B203" s="40"/>
      <c r="C203" s="41"/>
      <c r="D203" s="243" t="s">
        <v>237</v>
      </c>
      <c r="E203" s="41"/>
      <c r="F203" s="244" t="s">
        <v>1465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237</v>
      </c>
      <c r="AU203" s="18" t="s">
        <v>84</v>
      </c>
    </row>
    <row r="204" s="2" customFormat="1" ht="33" customHeight="1">
      <c r="A204" s="39"/>
      <c r="B204" s="40"/>
      <c r="C204" s="211" t="s">
        <v>765</v>
      </c>
      <c r="D204" s="211" t="s">
        <v>173</v>
      </c>
      <c r="E204" s="212" t="s">
        <v>1466</v>
      </c>
      <c r="F204" s="213" t="s">
        <v>1467</v>
      </c>
      <c r="G204" s="214" t="s">
        <v>1419</v>
      </c>
      <c r="H204" s="215">
        <v>2</v>
      </c>
      <c r="I204" s="216"/>
      <c r="J204" s="217">
        <f>ROUND(I204*H204,2)</f>
        <v>0</v>
      </c>
      <c r="K204" s="213" t="s">
        <v>1319</v>
      </c>
      <c r="L204" s="45"/>
      <c r="M204" s="218" t="s">
        <v>19</v>
      </c>
      <c r="N204" s="219" t="s">
        <v>45</v>
      </c>
      <c r="O204" s="85"/>
      <c r="P204" s="220">
        <f>O204*H204</f>
        <v>0</v>
      </c>
      <c r="Q204" s="220">
        <v>0.087417999999999996</v>
      </c>
      <c r="R204" s="220">
        <f>Q204*H204</f>
        <v>0.17483599999999999</v>
      </c>
      <c r="S204" s="220">
        <v>0</v>
      </c>
      <c r="T204" s="22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2" t="s">
        <v>171</v>
      </c>
      <c r="AT204" s="222" t="s">
        <v>173</v>
      </c>
      <c r="AU204" s="222" t="s">
        <v>84</v>
      </c>
      <c r="AY204" s="18" t="s">
        <v>172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8" t="s">
        <v>82</v>
      </c>
      <c r="BK204" s="223">
        <f>ROUND(I204*H204,2)</f>
        <v>0</v>
      </c>
      <c r="BL204" s="18" t="s">
        <v>171</v>
      </c>
      <c r="BM204" s="222" t="s">
        <v>1779</v>
      </c>
    </row>
    <row r="205" s="2" customFormat="1">
      <c r="A205" s="39"/>
      <c r="B205" s="40"/>
      <c r="C205" s="41"/>
      <c r="D205" s="224" t="s">
        <v>179</v>
      </c>
      <c r="E205" s="41"/>
      <c r="F205" s="225" t="s">
        <v>1469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179</v>
      </c>
      <c r="AU205" s="18" t="s">
        <v>84</v>
      </c>
    </row>
    <row r="206" s="2" customFormat="1">
      <c r="A206" s="39"/>
      <c r="B206" s="40"/>
      <c r="C206" s="41"/>
      <c r="D206" s="243" t="s">
        <v>237</v>
      </c>
      <c r="E206" s="41"/>
      <c r="F206" s="244" t="s">
        <v>1470</v>
      </c>
      <c r="G206" s="41"/>
      <c r="H206" s="41"/>
      <c r="I206" s="226"/>
      <c r="J206" s="41"/>
      <c r="K206" s="41"/>
      <c r="L206" s="45"/>
      <c r="M206" s="227"/>
      <c r="N206" s="22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237</v>
      </c>
      <c r="AU206" s="18" t="s">
        <v>84</v>
      </c>
    </row>
    <row r="207" s="2" customFormat="1" ht="24.15" customHeight="1">
      <c r="A207" s="39"/>
      <c r="B207" s="40"/>
      <c r="C207" s="266" t="s">
        <v>1192</v>
      </c>
      <c r="D207" s="266" t="s">
        <v>327</v>
      </c>
      <c r="E207" s="267" t="s">
        <v>1474</v>
      </c>
      <c r="F207" s="268" t="s">
        <v>1475</v>
      </c>
      <c r="G207" s="269" t="s">
        <v>1419</v>
      </c>
      <c r="H207" s="270">
        <v>8</v>
      </c>
      <c r="I207" s="271"/>
      <c r="J207" s="272">
        <f>ROUND(I207*H207,2)</f>
        <v>0</v>
      </c>
      <c r="K207" s="268" t="s">
        <v>1319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0.10100000000000001</v>
      </c>
      <c r="R207" s="220">
        <f>Q207*H207</f>
        <v>0.80800000000000005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229</v>
      </c>
      <c r="AT207" s="222" t="s">
        <v>327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1780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1475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2" customFormat="1" ht="37.8" customHeight="1">
      <c r="A209" s="39"/>
      <c r="B209" s="40"/>
      <c r="C209" s="211" t="s">
        <v>543</v>
      </c>
      <c r="D209" s="211" t="s">
        <v>173</v>
      </c>
      <c r="E209" s="212" t="s">
        <v>1477</v>
      </c>
      <c r="F209" s="213" t="s">
        <v>1478</v>
      </c>
      <c r="G209" s="214" t="s">
        <v>1419</v>
      </c>
      <c r="H209" s="215">
        <v>8</v>
      </c>
      <c r="I209" s="216"/>
      <c r="J209" s="217">
        <f>ROUND(I209*H209,2)</f>
        <v>0</v>
      </c>
      <c r="K209" s="213" t="s">
        <v>1319</v>
      </c>
      <c r="L209" s="45"/>
      <c r="M209" s="218" t="s">
        <v>19</v>
      </c>
      <c r="N209" s="219" t="s">
        <v>45</v>
      </c>
      <c r="O209" s="85"/>
      <c r="P209" s="220">
        <f>O209*H209</f>
        <v>0</v>
      </c>
      <c r="Q209" s="220">
        <v>0.089999999999999997</v>
      </c>
      <c r="R209" s="220">
        <f>Q209*H209</f>
        <v>0.71999999999999997</v>
      </c>
      <c r="S209" s="220">
        <v>0</v>
      </c>
      <c r="T209" s="22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2" t="s">
        <v>171</v>
      </c>
      <c r="AT209" s="222" t="s">
        <v>173</v>
      </c>
      <c r="AU209" s="222" t="s">
        <v>84</v>
      </c>
      <c r="AY209" s="18" t="s">
        <v>172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8" t="s">
        <v>82</v>
      </c>
      <c r="BK209" s="223">
        <f>ROUND(I209*H209,2)</f>
        <v>0</v>
      </c>
      <c r="BL209" s="18" t="s">
        <v>171</v>
      </c>
      <c r="BM209" s="222" t="s">
        <v>1781</v>
      </c>
    </row>
    <row r="210" s="2" customFormat="1">
      <c r="A210" s="39"/>
      <c r="B210" s="40"/>
      <c r="C210" s="41"/>
      <c r="D210" s="224" t="s">
        <v>179</v>
      </c>
      <c r="E210" s="41"/>
      <c r="F210" s="225" t="s">
        <v>1480</v>
      </c>
      <c r="G210" s="41"/>
      <c r="H210" s="41"/>
      <c r="I210" s="226"/>
      <c r="J210" s="41"/>
      <c r="K210" s="41"/>
      <c r="L210" s="45"/>
      <c r="M210" s="227"/>
      <c r="N210" s="22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179</v>
      </c>
      <c r="AU210" s="18" t="s">
        <v>84</v>
      </c>
    </row>
    <row r="211" s="2" customFormat="1">
      <c r="A211" s="39"/>
      <c r="B211" s="40"/>
      <c r="C211" s="41"/>
      <c r="D211" s="243" t="s">
        <v>237</v>
      </c>
      <c r="E211" s="41"/>
      <c r="F211" s="244" t="s">
        <v>1481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237</v>
      </c>
      <c r="AU211" s="18" t="s">
        <v>84</v>
      </c>
    </row>
    <row r="212" s="2" customFormat="1" ht="24.15" customHeight="1">
      <c r="A212" s="39"/>
      <c r="B212" s="40"/>
      <c r="C212" s="266" t="s">
        <v>1211</v>
      </c>
      <c r="D212" s="266" t="s">
        <v>327</v>
      </c>
      <c r="E212" s="267" t="s">
        <v>1471</v>
      </c>
      <c r="F212" s="268" t="s">
        <v>1472</v>
      </c>
      <c r="G212" s="269" t="s">
        <v>1419</v>
      </c>
      <c r="H212" s="270">
        <v>24</v>
      </c>
      <c r="I212" s="271"/>
      <c r="J212" s="272">
        <f>ROUND(I212*H212,2)</f>
        <v>0</v>
      </c>
      <c r="K212" s="268" t="s">
        <v>1319</v>
      </c>
      <c r="L212" s="273"/>
      <c r="M212" s="274" t="s">
        <v>19</v>
      </c>
      <c r="N212" s="275" t="s">
        <v>45</v>
      </c>
      <c r="O212" s="85"/>
      <c r="P212" s="220">
        <f>O212*H212</f>
        <v>0</v>
      </c>
      <c r="Q212" s="220">
        <v>0.002</v>
      </c>
      <c r="R212" s="220">
        <f>Q212*H212</f>
        <v>0.048000000000000001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229</v>
      </c>
      <c r="AT212" s="222" t="s">
        <v>327</v>
      </c>
      <c r="AU212" s="222" t="s">
        <v>84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1782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1472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84</v>
      </c>
    </row>
    <row r="214" s="12" customFormat="1" ht="22.8" customHeight="1">
      <c r="A214" s="12"/>
      <c r="B214" s="197"/>
      <c r="C214" s="198"/>
      <c r="D214" s="199" t="s">
        <v>73</v>
      </c>
      <c r="E214" s="241" t="s">
        <v>229</v>
      </c>
      <c r="F214" s="241" t="s">
        <v>1523</v>
      </c>
      <c r="G214" s="198"/>
      <c r="H214" s="198"/>
      <c r="I214" s="201"/>
      <c r="J214" s="242">
        <f>BK214</f>
        <v>0</v>
      </c>
      <c r="K214" s="198"/>
      <c r="L214" s="203"/>
      <c r="M214" s="204"/>
      <c r="N214" s="205"/>
      <c r="O214" s="205"/>
      <c r="P214" s="206">
        <f>SUM(P215:P243)</f>
        <v>0</v>
      </c>
      <c r="Q214" s="205"/>
      <c r="R214" s="206">
        <f>SUM(R215:R243)</f>
        <v>3.3319228100000005</v>
      </c>
      <c r="S214" s="205"/>
      <c r="T214" s="207">
        <f>SUM(T215:T243)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82</v>
      </c>
      <c r="AT214" s="209" t="s">
        <v>73</v>
      </c>
      <c r="AU214" s="209" t="s">
        <v>82</v>
      </c>
      <c r="AY214" s="208" t="s">
        <v>172</v>
      </c>
      <c r="BK214" s="210">
        <f>SUM(BK215:BK243)</f>
        <v>0</v>
      </c>
    </row>
    <row r="215" s="2" customFormat="1" ht="21.75" customHeight="1">
      <c r="A215" s="39"/>
      <c r="B215" s="40"/>
      <c r="C215" s="266" t="s">
        <v>1222</v>
      </c>
      <c r="D215" s="266" t="s">
        <v>327</v>
      </c>
      <c r="E215" s="267" t="s">
        <v>1524</v>
      </c>
      <c r="F215" s="268" t="s">
        <v>1525</v>
      </c>
      <c r="G215" s="269" t="s">
        <v>1526</v>
      </c>
      <c r="H215" s="270">
        <v>33.417999999999999</v>
      </c>
      <c r="I215" s="271"/>
      <c r="J215" s="272">
        <f>ROUND(I215*H215,2)</f>
        <v>0</v>
      </c>
      <c r="K215" s="268" t="s">
        <v>1319</v>
      </c>
      <c r="L215" s="273"/>
      <c r="M215" s="274" t="s">
        <v>19</v>
      </c>
      <c r="N215" s="275" t="s">
        <v>45</v>
      </c>
      <c r="O215" s="85"/>
      <c r="P215" s="220">
        <f>O215*H215</f>
        <v>0</v>
      </c>
      <c r="Q215" s="220">
        <v>0.0083999999999999995</v>
      </c>
      <c r="R215" s="220">
        <f>Q215*H215</f>
        <v>0.28071119999999999</v>
      </c>
      <c r="S215" s="220">
        <v>0</v>
      </c>
      <c r="T215" s="22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2" t="s">
        <v>229</v>
      </c>
      <c r="AT215" s="222" t="s">
        <v>327</v>
      </c>
      <c r="AU215" s="222" t="s">
        <v>84</v>
      </c>
      <c r="AY215" s="18" t="s">
        <v>172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8" t="s">
        <v>82</v>
      </c>
      <c r="BK215" s="223">
        <f>ROUND(I215*H215,2)</f>
        <v>0</v>
      </c>
      <c r="BL215" s="18" t="s">
        <v>171</v>
      </c>
      <c r="BM215" s="222" t="s">
        <v>1783</v>
      </c>
    </row>
    <row r="216" s="2" customFormat="1">
      <c r="A216" s="39"/>
      <c r="B216" s="40"/>
      <c r="C216" s="41"/>
      <c r="D216" s="224" t="s">
        <v>179</v>
      </c>
      <c r="E216" s="41"/>
      <c r="F216" s="225" t="s">
        <v>1525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179</v>
      </c>
      <c r="AU216" s="18" t="s">
        <v>84</v>
      </c>
    </row>
    <row r="217" s="13" customFormat="1">
      <c r="A217" s="13"/>
      <c r="B217" s="230"/>
      <c r="C217" s="231"/>
      <c r="D217" s="224" t="s">
        <v>183</v>
      </c>
      <c r="E217" s="232" t="s">
        <v>19</v>
      </c>
      <c r="F217" s="233" t="s">
        <v>1784</v>
      </c>
      <c r="G217" s="231"/>
      <c r="H217" s="234">
        <v>33.417999999999999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183</v>
      </c>
      <c r="AU217" s="240" t="s">
        <v>84</v>
      </c>
      <c r="AV217" s="13" t="s">
        <v>84</v>
      </c>
      <c r="AW217" s="13" t="s">
        <v>37</v>
      </c>
      <c r="AX217" s="13" t="s">
        <v>82</v>
      </c>
      <c r="AY217" s="240" t="s">
        <v>172</v>
      </c>
    </row>
    <row r="218" s="2" customFormat="1" ht="24.15" customHeight="1">
      <c r="A218" s="39"/>
      <c r="B218" s="40"/>
      <c r="C218" s="211" t="s">
        <v>1236</v>
      </c>
      <c r="D218" s="211" t="s">
        <v>173</v>
      </c>
      <c r="E218" s="212" t="s">
        <v>1529</v>
      </c>
      <c r="F218" s="213" t="s">
        <v>1530</v>
      </c>
      <c r="G218" s="214" t="s">
        <v>1526</v>
      </c>
      <c r="H218" s="215">
        <v>30.379999999999999</v>
      </c>
      <c r="I218" s="216"/>
      <c r="J218" s="217">
        <f>ROUND(I218*H218,2)</f>
        <v>0</v>
      </c>
      <c r="K218" s="213" t="s">
        <v>1319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1.8E-05</v>
      </c>
      <c r="R218" s="220">
        <f>Q218*H218</f>
        <v>0.00054684000000000004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1785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1532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3" t="s">
        <v>237</v>
      </c>
      <c r="E220" s="41"/>
      <c r="F220" s="244" t="s">
        <v>1533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237</v>
      </c>
      <c r="AU220" s="18" t="s">
        <v>84</v>
      </c>
    </row>
    <row r="221" s="13" customFormat="1">
      <c r="A221" s="13"/>
      <c r="B221" s="230"/>
      <c r="C221" s="231"/>
      <c r="D221" s="224" t="s">
        <v>183</v>
      </c>
      <c r="E221" s="232" t="s">
        <v>19</v>
      </c>
      <c r="F221" s="233" t="s">
        <v>1786</v>
      </c>
      <c r="G221" s="231"/>
      <c r="H221" s="234">
        <v>30.379999999999999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183</v>
      </c>
      <c r="AU221" s="240" t="s">
        <v>84</v>
      </c>
      <c r="AV221" s="13" t="s">
        <v>84</v>
      </c>
      <c r="AW221" s="13" t="s">
        <v>37</v>
      </c>
      <c r="AX221" s="13" t="s">
        <v>82</v>
      </c>
      <c r="AY221" s="240" t="s">
        <v>172</v>
      </c>
    </row>
    <row r="222" s="2" customFormat="1" ht="24.15" customHeight="1">
      <c r="A222" s="39"/>
      <c r="B222" s="40"/>
      <c r="C222" s="266" t="s">
        <v>541</v>
      </c>
      <c r="D222" s="266" t="s">
        <v>327</v>
      </c>
      <c r="E222" s="267" t="s">
        <v>1787</v>
      </c>
      <c r="F222" s="268" t="s">
        <v>1788</v>
      </c>
      <c r="G222" s="269" t="s">
        <v>1526</v>
      </c>
      <c r="H222" s="270">
        <v>92.488</v>
      </c>
      <c r="I222" s="271"/>
      <c r="J222" s="272">
        <f>ROUND(I222*H222,2)</f>
        <v>0</v>
      </c>
      <c r="K222" s="268" t="s">
        <v>1319</v>
      </c>
      <c r="L222" s="273"/>
      <c r="M222" s="274" t="s">
        <v>19</v>
      </c>
      <c r="N222" s="275" t="s">
        <v>45</v>
      </c>
      <c r="O222" s="85"/>
      <c r="P222" s="220">
        <f>O222*H222</f>
        <v>0</v>
      </c>
      <c r="Q222" s="220">
        <v>0.032870000000000003</v>
      </c>
      <c r="R222" s="220">
        <f>Q222*H222</f>
        <v>3.0400805600000003</v>
      </c>
      <c r="S222" s="220">
        <v>0</v>
      </c>
      <c r="T222" s="22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2" t="s">
        <v>229</v>
      </c>
      <c r="AT222" s="222" t="s">
        <v>327</v>
      </c>
      <c r="AU222" s="222" t="s">
        <v>84</v>
      </c>
      <c r="AY222" s="18" t="s">
        <v>172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8" t="s">
        <v>82</v>
      </c>
      <c r="BK222" s="223">
        <f>ROUND(I222*H222,2)</f>
        <v>0</v>
      </c>
      <c r="BL222" s="18" t="s">
        <v>171</v>
      </c>
      <c r="BM222" s="222" t="s">
        <v>1789</v>
      </c>
    </row>
    <row r="223" s="2" customFormat="1">
      <c r="A223" s="39"/>
      <c r="B223" s="40"/>
      <c r="C223" s="41"/>
      <c r="D223" s="224" t="s">
        <v>179</v>
      </c>
      <c r="E223" s="41"/>
      <c r="F223" s="225" t="s">
        <v>1788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179</v>
      </c>
      <c r="AU223" s="18" t="s">
        <v>84</v>
      </c>
    </row>
    <row r="224" s="13" customFormat="1">
      <c r="A224" s="13"/>
      <c r="B224" s="230"/>
      <c r="C224" s="231"/>
      <c r="D224" s="224" t="s">
        <v>183</v>
      </c>
      <c r="E224" s="232" t="s">
        <v>19</v>
      </c>
      <c r="F224" s="233" t="s">
        <v>1790</v>
      </c>
      <c r="G224" s="231"/>
      <c r="H224" s="234">
        <v>92.488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183</v>
      </c>
      <c r="AU224" s="240" t="s">
        <v>84</v>
      </c>
      <c r="AV224" s="13" t="s">
        <v>84</v>
      </c>
      <c r="AW224" s="13" t="s">
        <v>37</v>
      </c>
      <c r="AX224" s="13" t="s">
        <v>82</v>
      </c>
      <c r="AY224" s="240" t="s">
        <v>172</v>
      </c>
    </row>
    <row r="225" s="2" customFormat="1" ht="24.15" customHeight="1">
      <c r="A225" s="39"/>
      <c r="B225" s="40"/>
      <c r="C225" s="211" t="s">
        <v>1254</v>
      </c>
      <c r="D225" s="211" t="s">
        <v>173</v>
      </c>
      <c r="E225" s="212" t="s">
        <v>1791</v>
      </c>
      <c r="F225" s="213" t="s">
        <v>1792</v>
      </c>
      <c r="G225" s="214" t="s">
        <v>1526</v>
      </c>
      <c r="H225" s="215">
        <v>84.079999999999998</v>
      </c>
      <c r="I225" s="216"/>
      <c r="J225" s="217">
        <f>ROUND(I225*H225,2)</f>
        <v>0</v>
      </c>
      <c r="K225" s="213" t="s">
        <v>1319</v>
      </c>
      <c r="L225" s="45"/>
      <c r="M225" s="218" t="s">
        <v>19</v>
      </c>
      <c r="N225" s="219" t="s">
        <v>45</v>
      </c>
      <c r="O225" s="85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2" t="s">
        <v>171</v>
      </c>
      <c r="AT225" s="222" t="s">
        <v>173</v>
      </c>
      <c r="AU225" s="222" t="s">
        <v>84</v>
      </c>
      <c r="AY225" s="18" t="s">
        <v>172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8" t="s">
        <v>82</v>
      </c>
      <c r="BK225" s="223">
        <f>ROUND(I225*H225,2)</f>
        <v>0</v>
      </c>
      <c r="BL225" s="18" t="s">
        <v>171</v>
      </c>
      <c r="BM225" s="222" t="s">
        <v>1793</v>
      </c>
    </row>
    <row r="226" s="2" customFormat="1">
      <c r="A226" s="39"/>
      <c r="B226" s="40"/>
      <c r="C226" s="41"/>
      <c r="D226" s="224" t="s">
        <v>179</v>
      </c>
      <c r="E226" s="41"/>
      <c r="F226" s="225" t="s">
        <v>1794</v>
      </c>
      <c r="G226" s="41"/>
      <c r="H226" s="41"/>
      <c r="I226" s="226"/>
      <c r="J226" s="41"/>
      <c r="K226" s="41"/>
      <c r="L226" s="45"/>
      <c r="M226" s="227"/>
      <c r="N226" s="22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179</v>
      </c>
      <c r="AU226" s="18" t="s">
        <v>84</v>
      </c>
    </row>
    <row r="227" s="2" customFormat="1">
      <c r="A227" s="39"/>
      <c r="B227" s="40"/>
      <c r="C227" s="41"/>
      <c r="D227" s="243" t="s">
        <v>237</v>
      </c>
      <c r="E227" s="41"/>
      <c r="F227" s="244" t="s">
        <v>1795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237</v>
      </c>
      <c r="AU227" s="18" t="s">
        <v>84</v>
      </c>
    </row>
    <row r="228" s="13" customFormat="1">
      <c r="A228" s="13"/>
      <c r="B228" s="230"/>
      <c r="C228" s="231"/>
      <c r="D228" s="224" t="s">
        <v>183</v>
      </c>
      <c r="E228" s="232" t="s">
        <v>19</v>
      </c>
      <c r="F228" s="233" t="s">
        <v>1796</v>
      </c>
      <c r="G228" s="231"/>
      <c r="H228" s="234">
        <v>84.079999999999998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183</v>
      </c>
      <c r="AU228" s="240" t="s">
        <v>84</v>
      </c>
      <c r="AV228" s="13" t="s">
        <v>84</v>
      </c>
      <c r="AW228" s="13" t="s">
        <v>37</v>
      </c>
      <c r="AX228" s="13" t="s">
        <v>82</v>
      </c>
      <c r="AY228" s="240" t="s">
        <v>172</v>
      </c>
    </row>
    <row r="229" s="2" customFormat="1" ht="21.75" customHeight="1">
      <c r="A229" s="39"/>
      <c r="B229" s="40"/>
      <c r="C229" s="211" t="s">
        <v>514</v>
      </c>
      <c r="D229" s="211" t="s">
        <v>173</v>
      </c>
      <c r="E229" s="212" t="s">
        <v>1534</v>
      </c>
      <c r="F229" s="213" t="s">
        <v>1535</v>
      </c>
      <c r="G229" s="214" t="s">
        <v>1526</v>
      </c>
      <c r="H229" s="215">
        <v>114.45999999999999</v>
      </c>
      <c r="I229" s="216"/>
      <c r="J229" s="217">
        <f>ROUND(I229*H229,2)</f>
        <v>0</v>
      </c>
      <c r="K229" s="213" t="s">
        <v>1319</v>
      </c>
      <c r="L229" s="45"/>
      <c r="M229" s="218" t="s">
        <v>19</v>
      </c>
      <c r="N229" s="219" t="s">
        <v>45</v>
      </c>
      <c r="O229" s="85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2" t="s">
        <v>171</v>
      </c>
      <c r="AT229" s="222" t="s">
        <v>173</v>
      </c>
      <c r="AU229" s="222" t="s">
        <v>84</v>
      </c>
      <c r="AY229" s="18" t="s">
        <v>172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8" t="s">
        <v>82</v>
      </c>
      <c r="BK229" s="223">
        <f>ROUND(I229*H229,2)</f>
        <v>0</v>
      </c>
      <c r="BL229" s="18" t="s">
        <v>171</v>
      </c>
      <c r="BM229" s="222" t="s">
        <v>1797</v>
      </c>
    </row>
    <row r="230" s="2" customFormat="1">
      <c r="A230" s="39"/>
      <c r="B230" s="40"/>
      <c r="C230" s="41"/>
      <c r="D230" s="224" t="s">
        <v>179</v>
      </c>
      <c r="E230" s="41"/>
      <c r="F230" s="225" t="s">
        <v>1537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179</v>
      </c>
      <c r="AU230" s="18" t="s">
        <v>84</v>
      </c>
    </row>
    <row r="231" s="2" customFormat="1">
      <c r="A231" s="39"/>
      <c r="B231" s="40"/>
      <c r="C231" s="41"/>
      <c r="D231" s="243" t="s">
        <v>237</v>
      </c>
      <c r="E231" s="41"/>
      <c r="F231" s="244" t="s">
        <v>1538</v>
      </c>
      <c r="G231" s="41"/>
      <c r="H231" s="41"/>
      <c r="I231" s="226"/>
      <c r="J231" s="41"/>
      <c r="K231" s="41"/>
      <c r="L231" s="45"/>
      <c r="M231" s="227"/>
      <c r="N231" s="22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237</v>
      </c>
      <c r="AU231" s="18" t="s">
        <v>84</v>
      </c>
    </row>
    <row r="232" s="13" customFormat="1">
      <c r="A232" s="13"/>
      <c r="B232" s="230"/>
      <c r="C232" s="231"/>
      <c r="D232" s="224" t="s">
        <v>183</v>
      </c>
      <c r="E232" s="232" t="s">
        <v>19</v>
      </c>
      <c r="F232" s="233" t="s">
        <v>1798</v>
      </c>
      <c r="G232" s="231"/>
      <c r="H232" s="234">
        <v>114.45999999999999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183</v>
      </c>
      <c r="AU232" s="240" t="s">
        <v>84</v>
      </c>
      <c r="AV232" s="13" t="s">
        <v>84</v>
      </c>
      <c r="AW232" s="13" t="s">
        <v>37</v>
      </c>
      <c r="AX232" s="13" t="s">
        <v>82</v>
      </c>
      <c r="AY232" s="240" t="s">
        <v>172</v>
      </c>
    </row>
    <row r="233" s="2" customFormat="1" ht="24.15" customHeight="1">
      <c r="A233" s="39"/>
      <c r="B233" s="40"/>
      <c r="C233" s="211" t="s">
        <v>1271</v>
      </c>
      <c r="D233" s="211" t="s">
        <v>173</v>
      </c>
      <c r="E233" s="212" t="s">
        <v>1540</v>
      </c>
      <c r="F233" s="213" t="s">
        <v>1541</v>
      </c>
      <c r="G233" s="214" t="s">
        <v>1542</v>
      </c>
      <c r="H233" s="215">
        <v>7</v>
      </c>
      <c r="I233" s="216"/>
      <c r="J233" s="217">
        <f>ROUND(I233*H233,2)</f>
        <v>0</v>
      </c>
      <c r="K233" s="213" t="s">
        <v>1319</v>
      </c>
      <c r="L233" s="45"/>
      <c r="M233" s="218" t="s">
        <v>19</v>
      </c>
      <c r="N233" s="219" t="s">
        <v>45</v>
      </c>
      <c r="O233" s="85"/>
      <c r="P233" s="220">
        <f>O233*H233</f>
        <v>0</v>
      </c>
      <c r="Q233" s="220">
        <v>0.0003102</v>
      </c>
      <c r="R233" s="220">
        <f>Q233*H233</f>
        <v>0.0021714</v>
      </c>
      <c r="S233" s="220">
        <v>0</v>
      </c>
      <c r="T233" s="22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2" t="s">
        <v>171</v>
      </c>
      <c r="AT233" s="222" t="s">
        <v>173</v>
      </c>
      <c r="AU233" s="222" t="s">
        <v>84</v>
      </c>
      <c r="AY233" s="18" t="s">
        <v>172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8" t="s">
        <v>82</v>
      </c>
      <c r="BK233" s="223">
        <f>ROUND(I233*H233,2)</f>
        <v>0</v>
      </c>
      <c r="BL233" s="18" t="s">
        <v>171</v>
      </c>
      <c r="BM233" s="222" t="s">
        <v>1799</v>
      </c>
    </row>
    <row r="234" s="2" customFormat="1">
      <c r="A234" s="39"/>
      <c r="B234" s="40"/>
      <c r="C234" s="41"/>
      <c r="D234" s="224" t="s">
        <v>179</v>
      </c>
      <c r="E234" s="41"/>
      <c r="F234" s="225" t="s">
        <v>1544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179</v>
      </c>
      <c r="AU234" s="18" t="s">
        <v>84</v>
      </c>
    </row>
    <row r="235" s="2" customFormat="1">
      <c r="A235" s="39"/>
      <c r="B235" s="40"/>
      <c r="C235" s="41"/>
      <c r="D235" s="243" t="s">
        <v>237</v>
      </c>
      <c r="E235" s="41"/>
      <c r="F235" s="244" t="s">
        <v>1545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237</v>
      </c>
      <c r="AU235" s="18" t="s">
        <v>84</v>
      </c>
    </row>
    <row r="236" s="2" customFormat="1" ht="24.15" customHeight="1">
      <c r="A236" s="39"/>
      <c r="B236" s="40"/>
      <c r="C236" s="211" t="s">
        <v>1281</v>
      </c>
      <c r="D236" s="211" t="s">
        <v>173</v>
      </c>
      <c r="E236" s="212" t="s">
        <v>1656</v>
      </c>
      <c r="F236" s="213" t="s">
        <v>1657</v>
      </c>
      <c r="G236" s="214" t="s">
        <v>1526</v>
      </c>
      <c r="H236" s="215">
        <v>114.45999999999999</v>
      </c>
      <c r="I236" s="216"/>
      <c r="J236" s="217">
        <f>ROUND(I236*H236,2)</f>
        <v>0</v>
      </c>
      <c r="K236" s="213" t="s">
        <v>1319</v>
      </c>
      <c r="L236" s="45"/>
      <c r="M236" s="218" t="s">
        <v>19</v>
      </c>
      <c r="N236" s="219" t="s">
        <v>45</v>
      </c>
      <c r="O236" s="85"/>
      <c r="P236" s="220">
        <f>O236*H236</f>
        <v>0</v>
      </c>
      <c r="Q236" s="220">
        <v>7.3499999999999998E-05</v>
      </c>
      <c r="R236" s="220">
        <f>Q236*H236</f>
        <v>0.0084128099999999997</v>
      </c>
      <c r="S236" s="220">
        <v>0</v>
      </c>
      <c r="T236" s="22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2" t="s">
        <v>171</v>
      </c>
      <c r="AT236" s="222" t="s">
        <v>173</v>
      </c>
      <c r="AU236" s="222" t="s">
        <v>84</v>
      </c>
      <c r="AY236" s="18" t="s">
        <v>172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8" t="s">
        <v>82</v>
      </c>
      <c r="BK236" s="223">
        <f>ROUND(I236*H236,2)</f>
        <v>0</v>
      </c>
      <c r="BL236" s="18" t="s">
        <v>171</v>
      </c>
      <c r="BM236" s="222" t="s">
        <v>1800</v>
      </c>
    </row>
    <row r="237" s="2" customFormat="1">
      <c r="A237" s="39"/>
      <c r="B237" s="40"/>
      <c r="C237" s="41"/>
      <c r="D237" s="224" t="s">
        <v>179</v>
      </c>
      <c r="E237" s="41"/>
      <c r="F237" s="225" t="s">
        <v>1659</v>
      </c>
      <c r="G237" s="41"/>
      <c r="H237" s="41"/>
      <c r="I237" s="226"/>
      <c r="J237" s="41"/>
      <c r="K237" s="41"/>
      <c r="L237" s="45"/>
      <c r="M237" s="227"/>
      <c r="N237" s="22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179</v>
      </c>
      <c r="AU237" s="18" t="s">
        <v>84</v>
      </c>
    </row>
    <row r="238" s="2" customFormat="1">
      <c r="A238" s="39"/>
      <c r="B238" s="40"/>
      <c r="C238" s="41"/>
      <c r="D238" s="243" t="s">
        <v>237</v>
      </c>
      <c r="E238" s="41"/>
      <c r="F238" s="244" t="s">
        <v>1660</v>
      </c>
      <c r="G238" s="41"/>
      <c r="H238" s="41"/>
      <c r="I238" s="226"/>
      <c r="J238" s="41"/>
      <c r="K238" s="41"/>
      <c r="L238" s="45"/>
      <c r="M238" s="227"/>
      <c r="N238" s="22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237</v>
      </c>
      <c r="AU238" s="18" t="s">
        <v>84</v>
      </c>
    </row>
    <row r="239" s="13" customFormat="1">
      <c r="A239" s="13"/>
      <c r="B239" s="230"/>
      <c r="C239" s="231"/>
      <c r="D239" s="224" t="s">
        <v>183</v>
      </c>
      <c r="E239" s="232" t="s">
        <v>19</v>
      </c>
      <c r="F239" s="233" t="s">
        <v>1801</v>
      </c>
      <c r="G239" s="231"/>
      <c r="H239" s="234">
        <v>114.45999999999999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183</v>
      </c>
      <c r="AU239" s="240" t="s">
        <v>84</v>
      </c>
      <c r="AV239" s="13" t="s">
        <v>84</v>
      </c>
      <c r="AW239" s="13" t="s">
        <v>37</v>
      </c>
      <c r="AX239" s="13" t="s">
        <v>82</v>
      </c>
      <c r="AY239" s="240" t="s">
        <v>172</v>
      </c>
    </row>
    <row r="240" s="2" customFormat="1" ht="16.5" customHeight="1">
      <c r="A240" s="39"/>
      <c r="B240" s="40"/>
      <c r="C240" s="211" t="s">
        <v>1288</v>
      </c>
      <c r="D240" s="211" t="s">
        <v>173</v>
      </c>
      <c r="E240" s="212" t="s">
        <v>1802</v>
      </c>
      <c r="F240" s="213" t="s">
        <v>19</v>
      </c>
      <c r="G240" s="214" t="s">
        <v>232</v>
      </c>
      <c r="H240" s="215">
        <v>1</v>
      </c>
      <c r="I240" s="216"/>
      <c r="J240" s="217">
        <f>ROUND(I240*H240,2)</f>
        <v>0</v>
      </c>
      <c r="K240" s="213" t="s">
        <v>19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84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1803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1804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84</v>
      </c>
    </row>
    <row r="242" s="2" customFormat="1" ht="16.5" customHeight="1">
      <c r="A242" s="39"/>
      <c r="B242" s="40"/>
      <c r="C242" s="211" t="s">
        <v>1295</v>
      </c>
      <c r="D242" s="211" t="s">
        <v>173</v>
      </c>
      <c r="E242" s="212" t="s">
        <v>1805</v>
      </c>
      <c r="F242" s="213" t="s">
        <v>19</v>
      </c>
      <c r="G242" s="214" t="s">
        <v>232</v>
      </c>
      <c r="H242" s="215">
        <v>2</v>
      </c>
      <c r="I242" s="216"/>
      <c r="J242" s="217">
        <f>ROUND(I242*H242,2)</f>
        <v>0</v>
      </c>
      <c r="K242" s="213" t="s">
        <v>19</v>
      </c>
      <c r="L242" s="45"/>
      <c r="M242" s="218" t="s">
        <v>19</v>
      </c>
      <c r="N242" s="219" t="s">
        <v>45</v>
      </c>
      <c r="O242" s="85"/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2" t="s">
        <v>171</v>
      </c>
      <c r="AT242" s="222" t="s">
        <v>173</v>
      </c>
      <c r="AU242" s="222" t="s">
        <v>84</v>
      </c>
      <c r="AY242" s="18" t="s">
        <v>172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8" t="s">
        <v>82</v>
      </c>
      <c r="BK242" s="223">
        <f>ROUND(I242*H242,2)</f>
        <v>0</v>
      </c>
      <c r="BL242" s="18" t="s">
        <v>171</v>
      </c>
      <c r="BM242" s="222" t="s">
        <v>1806</v>
      </c>
    </row>
    <row r="243" s="2" customFormat="1">
      <c r="A243" s="39"/>
      <c r="B243" s="40"/>
      <c r="C243" s="41"/>
      <c r="D243" s="224" t="s">
        <v>179</v>
      </c>
      <c r="E243" s="41"/>
      <c r="F243" s="225" t="s">
        <v>1807</v>
      </c>
      <c r="G243" s="41"/>
      <c r="H243" s="41"/>
      <c r="I243" s="226"/>
      <c r="J243" s="41"/>
      <c r="K243" s="41"/>
      <c r="L243" s="45"/>
      <c r="M243" s="227"/>
      <c r="N243" s="22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179</v>
      </c>
      <c r="AU243" s="18" t="s">
        <v>84</v>
      </c>
    </row>
    <row r="244" s="12" customFormat="1" ht="22.8" customHeight="1">
      <c r="A244" s="12"/>
      <c r="B244" s="197"/>
      <c r="C244" s="198"/>
      <c r="D244" s="199" t="s">
        <v>73</v>
      </c>
      <c r="E244" s="241" t="s">
        <v>1704</v>
      </c>
      <c r="F244" s="241" t="s">
        <v>1705</v>
      </c>
      <c r="G244" s="198"/>
      <c r="H244" s="198"/>
      <c r="I244" s="201"/>
      <c r="J244" s="242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82</v>
      </c>
      <c r="AT244" s="209" t="s">
        <v>73</v>
      </c>
      <c r="AU244" s="209" t="s">
        <v>82</v>
      </c>
      <c r="AY244" s="208" t="s">
        <v>172</v>
      </c>
      <c r="BK244" s="210">
        <f>SUM(BK245:BK248)</f>
        <v>0</v>
      </c>
    </row>
    <row r="245" s="2" customFormat="1" ht="24.15" customHeight="1">
      <c r="A245" s="39"/>
      <c r="B245" s="40"/>
      <c r="C245" s="211" t="s">
        <v>1546</v>
      </c>
      <c r="D245" s="211" t="s">
        <v>173</v>
      </c>
      <c r="E245" s="212" t="s">
        <v>1707</v>
      </c>
      <c r="F245" s="213" t="s">
        <v>1708</v>
      </c>
      <c r="G245" s="214" t="s">
        <v>1366</v>
      </c>
      <c r="H245" s="215">
        <v>16.021999999999998</v>
      </c>
      <c r="I245" s="216"/>
      <c r="J245" s="217">
        <f>ROUND(I245*H245,2)</f>
        <v>0</v>
      </c>
      <c r="K245" s="213" t="s">
        <v>1319</v>
      </c>
      <c r="L245" s="45"/>
      <c r="M245" s="218" t="s">
        <v>19</v>
      </c>
      <c r="N245" s="219" t="s">
        <v>45</v>
      </c>
      <c r="O245" s="85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2" t="s">
        <v>171</v>
      </c>
      <c r="AT245" s="222" t="s">
        <v>173</v>
      </c>
      <c r="AU245" s="222" t="s">
        <v>84</v>
      </c>
      <c r="AY245" s="18" t="s">
        <v>172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8" t="s">
        <v>82</v>
      </c>
      <c r="BK245" s="223">
        <f>ROUND(I245*H245,2)</f>
        <v>0</v>
      </c>
      <c r="BL245" s="18" t="s">
        <v>171</v>
      </c>
      <c r="BM245" s="222" t="s">
        <v>1808</v>
      </c>
    </row>
    <row r="246" s="2" customFormat="1">
      <c r="A246" s="39"/>
      <c r="B246" s="40"/>
      <c r="C246" s="41"/>
      <c r="D246" s="224" t="s">
        <v>179</v>
      </c>
      <c r="E246" s="41"/>
      <c r="F246" s="225" t="s">
        <v>1710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179</v>
      </c>
      <c r="AU246" s="18" t="s">
        <v>84</v>
      </c>
    </row>
    <row r="247" s="2" customFormat="1">
      <c r="A247" s="39"/>
      <c r="B247" s="40"/>
      <c r="C247" s="41"/>
      <c r="D247" s="243" t="s">
        <v>237</v>
      </c>
      <c r="E247" s="41"/>
      <c r="F247" s="244" t="s">
        <v>1711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237</v>
      </c>
      <c r="AU247" s="18" t="s">
        <v>84</v>
      </c>
    </row>
    <row r="248" s="13" customFormat="1">
      <c r="A248" s="13"/>
      <c r="B248" s="230"/>
      <c r="C248" s="231"/>
      <c r="D248" s="224" t="s">
        <v>183</v>
      </c>
      <c r="E248" s="232" t="s">
        <v>19</v>
      </c>
      <c r="F248" s="233" t="s">
        <v>1809</v>
      </c>
      <c r="G248" s="231"/>
      <c r="H248" s="234">
        <v>16.021999999999998</v>
      </c>
      <c r="I248" s="235"/>
      <c r="J248" s="231"/>
      <c r="K248" s="231"/>
      <c r="L248" s="236"/>
      <c r="M248" s="250"/>
      <c r="N248" s="251"/>
      <c r="O248" s="251"/>
      <c r="P248" s="251"/>
      <c r="Q248" s="251"/>
      <c r="R248" s="251"/>
      <c r="S248" s="251"/>
      <c r="T248" s="25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183</v>
      </c>
      <c r="AU248" s="240" t="s">
        <v>84</v>
      </c>
      <c r="AV248" s="13" t="s">
        <v>84</v>
      </c>
      <c r="AW248" s="13" t="s">
        <v>37</v>
      </c>
      <c r="AX248" s="13" t="s">
        <v>82</v>
      </c>
      <c r="AY248" s="240" t="s">
        <v>172</v>
      </c>
    </row>
    <row r="249" s="2" customFormat="1" ht="6.96" customHeight="1">
      <c r="A249" s="39"/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0DbvgNp4VyJblhRR41YMA1lF70kN066ShaK1T5C53SqoIPcTy+Y+ImPLyYT9Do8zEFJw9JZHuJRgiN7b+pwJtg==" hashValue="KRwnpEn/ktxW1ppJLOfIksLV/D8SLZEheJBFVMjpt4DJa81esi2VU62pxuoKenS+FG778gHY+gNk4ZGFbN8NKg==" algorithmName="SHA-512" password="CC35"/>
  <autoFilter ref="C83:K2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115101301"/>
    <hyperlink ref="F92" r:id="rId2" display="https://podminky.urs.cz/item/CS_URS_2025_02/131351203"/>
    <hyperlink ref="F98" r:id="rId3" display="https://podminky.urs.cz/item/CS_URS_2025_02/132354204"/>
    <hyperlink ref="F103" r:id="rId4" display="https://podminky.urs.cz/item/CS_URS_2025_02/151101101"/>
    <hyperlink ref="F110" r:id="rId5" display="https://podminky.urs.cz/item/CS_URS_2025_02/151101111"/>
    <hyperlink ref="F117" r:id="rId6" display="https://podminky.urs.cz/item/CS_URS_2025_02/162751136"/>
    <hyperlink ref="F122" r:id="rId7" display="https://podminky.urs.cz/item/CS_URS_2025_02/167151112"/>
    <hyperlink ref="F126" r:id="rId8" display="https://podminky.urs.cz/item/CS_URS_2025_02/171201221"/>
    <hyperlink ref="F130" r:id="rId9" display="https://podminky.urs.cz/item/CS_URS_2025_02/171251201"/>
    <hyperlink ref="F134" r:id="rId10" display="https://podminky.urs.cz/item/CS_URS_2025_02/174151101"/>
    <hyperlink ref="F141" r:id="rId11" display="https://podminky.urs.cz/item/CS_URS_2025_02/175151101"/>
    <hyperlink ref="F151" r:id="rId12" display="https://podminky.urs.cz/item/CS_URS_2025_02/181913112"/>
    <hyperlink ref="F159" r:id="rId13" display="https://podminky.urs.cz/item/CS_URS_2025_02/451572111"/>
    <hyperlink ref="F164" r:id="rId14" display="https://podminky.urs.cz/item/CS_URS_2025_02/452311151"/>
    <hyperlink ref="F171" r:id="rId15" display="https://podminky.urs.cz/item/CS_URS_2025_02/894414111"/>
    <hyperlink ref="F180" r:id="rId16" display="https://podminky.urs.cz/item/CS_URS_2025_02/894411311"/>
    <hyperlink ref="F185" r:id="rId17" display="https://podminky.urs.cz/item/CS_URS_2025_02/894412411"/>
    <hyperlink ref="F190" r:id="rId18" display="https://podminky.urs.cz/item/CS_URS_2025_02/894414211"/>
    <hyperlink ref="F203" r:id="rId19" display="https://podminky.urs.cz/item/CS_URS_2025_02/452112112"/>
    <hyperlink ref="F206" r:id="rId20" display="https://podminky.urs.cz/item/CS_URS_2025_02/452112122"/>
    <hyperlink ref="F211" r:id="rId21" display="https://podminky.urs.cz/item/CS_URS_2025_02/899104112"/>
    <hyperlink ref="F220" r:id="rId22" display="https://podminky.urs.cz/item/CS_URS_2025_02/871370430"/>
    <hyperlink ref="F227" r:id="rId23" display="https://podminky.urs.cz/item/CS_URS_2025_02/871381142"/>
    <hyperlink ref="F231" r:id="rId24" display="https://podminky.urs.cz/item/CS_URS_2025_02/359901211"/>
    <hyperlink ref="F235" r:id="rId25" display="https://podminky.urs.cz/item/CS_URS_2025_02/892372121"/>
    <hyperlink ref="F238" r:id="rId26" display="https://podminky.urs.cz/item/CS_URS_2025_02/899722112"/>
    <hyperlink ref="F247" r:id="rId27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ROUND((SUM(BE86:BE230)),  2)</f>
        <v>0</v>
      </c>
      <c r="G33" s="39"/>
      <c r="H33" s="39"/>
      <c r="I33" s="158">
        <v>0.20999999999999999</v>
      </c>
      <c r="J33" s="157">
        <f>ROUND(((SUM(BE86:BE230))*I33),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ROUND((SUM(BF86:BF230)),  2)</f>
        <v>0</v>
      </c>
      <c r="G34" s="39"/>
      <c r="H34" s="39"/>
      <c r="I34" s="158">
        <v>0.14999999999999999</v>
      </c>
      <c r="J34" s="157">
        <f>ROUND(((SUM(BF86:BF230))*I34),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ROUND((SUM(BG86:BG230)),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ROUND((SUM(BH86:BH230)),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ROUND((SUM(BI86:BI230)),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303 -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1305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1306</v>
      </c>
      <c r="E61" s="183"/>
      <c r="F61" s="183"/>
      <c r="G61" s="183"/>
      <c r="H61" s="183"/>
      <c r="I61" s="183"/>
      <c r="J61" s="184">
        <f>J88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1307</v>
      </c>
      <c r="E62" s="183"/>
      <c r="F62" s="183"/>
      <c r="G62" s="183"/>
      <c r="H62" s="183"/>
      <c r="I62" s="183"/>
      <c r="J62" s="184">
        <f>J151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1308</v>
      </c>
      <c r="E63" s="183"/>
      <c r="F63" s="183"/>
      <c r="G63" s="183"/>
      <c r="H63" s="183"/>
      <c r="I63" s="183"/>
      <c r="J63" s="184">
        <f>J205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1309</v>
      </c>
      <c r="E64" s="183"/>
      <c r="F64" s="183"/>
      <c r="G64" s="183"/>
      <c r="H64" s="183"/>
      <c r="I64" s="183"/>
      <c r="J64" s="184">
        <f>J206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1311</v>
      </c>
      <c r="E65" s="183"/>
      <c r="F65" s="183"/>
      <c r="G65" s="183"/>
      <c r="H65" s="183"/>
      <c r="I65" s="183"/>
      <c r="J65" s="184">
        <f>J225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1312</v>
      </c>
      <c r="E66" s="183"/>
      <c r="F66" s="183"/>
      <c r="G66" s="183"/>
      <c r="H66" s="183"/>
      <c r="I66" s="183"/>
      <c r="J66" s="184">
        <f>J226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303 - Dešťová kanalizace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</f>
        <v>0</v>
      </c>
      <c r="Q86" s="97"/>
      <c r="R86" s="194">
        <f>R87</f>
        <v>96.360244056600024</v>
      </c>
      <c r="S86" s="97"/>
      <c r="T86" s="195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1313</v>
      </c>
      <c r="F87" s="200" t="s">
        <v>1314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P88+P151+P205+P206+P225+P226</f>
        <v>0</v>
      </c>
      <c r="Q87" s="205"/>
      <c r="R87" s="206">
        <f>R88+R151+R205+R206+R225+R226</f>
        <v>96.360244056600024</v>
      </c>
      <c r="S87" s="205"/>
      <c r="T87" s="207">
        <f>T88+T151+T205+T206+T225+T226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82</v>
      </c>
      <c r="AT87" s="209" t="s">
        <v>73</v>
      </c>
      <c r="AU87" s="209" t="s">
        <v>74</v>
      </c>
      <c r="AY87" s="208" t="s">
        <v>172</v>
      </c>
      <c r="BK87" s="210">
        <f>BK88+BK151+BK205+BK206+BK225+BK226</f>
        <v>0</v>
      </c>
    </row>
    <row r="88" s="12" customFormat="1" ht="22.8" customHeight="1">
      <c r="A88" s="12"/>
      <c r="B88" s="197"/>
      <c r="C88" s="198"/>
      <c r="D88" s="199" t="s">
        <v>73</v>
      </c>
      <c r="E88" s="241" t="s">
        <v>82</v>
      </c>
      <c r="F88" s="241" t="s">
        <v>1315</v>
      </c>
      <c r="G88" s="198"/>
      <c r="H88" s="198"/>
      <c r="I88" s="201"/>
      <c r="J88" s="242">
        <f>BK88</f>
        <v>0</v>
      </c>
      <c r="K88" s="198"/>
      <c r="L88" s="203"/>
      <c r="M88" s="204"/>
      <c r="N88" s="205"/>
      <c r="O88" s="205"/>
      <c r="P88" s="206">
        <f>SUM(P89:P150)</f>
        <v>0</v>
      </c>
      <c r="Q88" s="205"/>
      <c r="R88" s="206">
        <f>SUM(R89:R150)</f>
        <v>66.817426301600008</v>
      </c>
      <c r="S88" s="205"/>
      <c r="T88" s="207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82</v>
      </c>
      <c r="AY88" s="208" t="s">
        <v>172</v>
      </c>
      <c r="BK88" s="210">
        <f>SUM(BK89:BK150)</f>
        <v>0</v>
      </c>
    </row>
    <row r="89" s="2" customFormat="1" ht="24.15" customHeight="1">
      <c r="A89" s="39"/>
      <c r="B89" s="40"/>
      <c r="C89" s="211" t="s">
        <v>82</v>
      </c>
      <c r="D89" s="211" t="s">
        <v>173</v>
      </c>
      <c r="E89" s="212" t="s">
        <v>1316</v>
      </c>
      <c r="F89" s="213" t="s">
        <v>1317</v>
      </c>
      <c r="G89" s="214" t="s">
        <v>1318</v>
      </c>
      <c r="H89" s="215">
        <v>15</v>
      </c>
      <c r="I89" s="216"/>
      <c r="J89" s="217">
        <f>ROUND(I89*H89,2)</f>
        <v>0</v>
      </c>
      <c r="K89" s="213" t="s">
        <v>1319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84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1811</v>
      </c>
    </row>
    <row r="90" s="2" customFormat="1">
      <c r="A90" s="39"/>
      <c r="B90" s="40"/>
      <c r="C90" s="41"/>
      <c r="D90" s="224" t="s">
        <v>179</v>
      </c>
      <c r="E90" s="41"/>
      <c r="F90" s="225" t="s">
        <v>1321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84</v>
      </c>
    </row>
    <row r="91" s="2" customFormat="1">
      <c r="A91" s="39"/>
      <c r="B91" s="40"/>
      <c r="C91" s="41"/>
      <c r="D91" s="243" t="s">
        <v>237</v>
      </c>
      <c r="E91" s="41"/>
      <c r="F91" s="244" t="s">
        <v>1322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237</v>
      </c>
      <c r="AU91" s="18" t="s">
        <v>84</v>
      </c>
    </row>
    <row r="92" s="2" customFormat="1" ht="33" customHeight="1">
      <c r="A92" s="39"/>
      <c r="B92" s="40"/>
      <c r="C92" s="211" t="s">
        <v>84</v>
      </c>
      <c r="D92" s="211" t="s">
        <v>173</v>
      </c>
      <c r="E92" s="212" t="s">
        <v>1323</v>
      </c>
      <c r="F92" s="213" t="s">
        <v>1324</v>
      </c>
      <c r="G92" s="214" t="s">
        <v>1325</v>
      </c>
      <c r="H92" s="215">
        <v>16.954000000000001</v>
      </c>
      <c r="I92" s="216"/>
      <c r="J92" s="217">
        <f>ROUND(I92*H92,2)</f>
        <v>0</v>
      </c>
      <c r="K92" s="213" t="s">
        <v>1319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1812</v>
      </c>
    </row>
    <row r="93" s="2" customFormat="1">
      <c r="A93" s="39"/>
      <c r="B93" s="40"/>
      <c r="C93" s="41"/>
      <c r="D93" s="224" t="s">
        <v>179</v>
      </c>
      <c r="E93" s="41"/>
      <c r="F93" s="225" t="s">
        <v>1327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3" t="s">
        <v>237</v>
      </c>
      <c r="E94" s="41"/>
      <c r="F94" s="244" t="s">
        <v>1328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237</v>
      </c>
      <c r="AU94" s="18" t="s">
        <v>84</v>
      </c>
    </row>
    <row r="95" s="13" customFormat="1">
      <c r="A95" s="13"/>
      <c r="B95" s="230"/>
      <c r="C95" s="231"/>
      <c r="D95" s="224" t="s">
        <v>183</v>
      </c>
      <c r="E95" s="232" t="s">
        <v>19</v>
      </c>
      <c r="F95" s="233" t="s">
        <v>1813</v>
      </c>
      <c r="G95" s="231"/>
      <c r="H95" s="234">
        <v>16.954000000000001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183</v>
      </c>
      <c r="AU95" s="240" t="s">
        <v>84</v>
      </c>
      <c r="AV95" s="13" t="s">
        <v>84</v>
      </c>
      <c r="AW95" s="13" t="s">
        <v>37</v>
      </c>
      <c r="AX95" s="13" t="s">
        <v>74</v>
      </c>
      <c r="AY95" s="240" t="s">
        <v>172</v>
      </c>
    </row>
    <row r="96" s="14" customFormat="1">
      <c r="A96" s="14"/>
      <c r="B96" s="255"/>
      <c r="C96" s="256"/>
      <c r="D96" s="224" t="s">
        <v>183</v>
      </c>
      <c r="E96" s="257" t="s">
        <v>19</v>
      </c>
      <c r="F96" s="258" t="s">
        <v>1330</v>
      </c>
      <c r="G96" s="256"/>
      <c r="H96" s="259">
        <v>16.954000000000001</v>
      </c>
      <c r="I96" s="260"/>
      <c r="J96" s="256"/>
      <c r="K96" s="256"/>
      <c r="L96" s="261"/>
      <c r="M96" s="262"/>
      <c r="N96" s="263"/>
      <c r="O96" s="263"/>
      <c r="P96" s="263"/>
      <c r="Q96" s="263"/>
      <c r="R96" s="263"/>
      <c r="S96" s="263"/>
      <c r="T96" s="26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5" t="s">
        <v>183</v>
      </c>
      <c r="AU96" s="265" t="s">
        <v>84</v>
      </c>
      <c r="AV96" s="14" t="s">
        <v>171</v>
      </c>
      <c r="AW96" s="14" t="s">
        <v>37</v>
      </c>
      <c r="AX96" s="14" t="s">
        <v>82</v>
      </c>
      <c r="AY96" s="265" t="s">
        <v>172</v>
      </c>
    </row>
    <row r="97" s="2" customFormat="1" ht="33" customHeight="1">
      <c r="A97" s="39"/>
      <c r="B97" s="40"/>
      <c r="C97" s="211" t="s">
        <v>191</v>
      </c>
      <c r="D97" s="211" t="s">
        <v>173</v>
      </c>
      <c r="E97" s="212" t="s">
        <v>1331</v>
      </c>
      <c r="F97" s="213" t="s">
        <v>1332</v>
      </c>
      <c r="G97" s="214" t="s">
        <v>1325</v>
      </c>
      <c r="H97" s="215">
        <v>159.43199999999999</v>
      </c>
      <c r="I97" s="216"/>
      <c r="J97" s="217">
        <f>ROUND(I97*H97,2)</f>
        <v>0</v>
      </c>
      <c r="K97" s="213" t="s">
        <v>1319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84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1814</v>
      </c>
    </row>
    <row r="98" s="2" customFormat="1">
      <c r="A98" s="39"/>
      <c r="B98" s="40"/>
      <c r="C98" s="41"/>
      <c r="D98" s="224" t="s">
        <v>179</v>
      </c>
      <c r="E98" s="41"/>
      <c r="F98" s="225" t="s">
        <v>1334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84</v>
      </c>
    </row>
    <row r="99" s="2" customFormat="1">
      <c r="A99" s="39"/>
      <c r="B99" s="40"/>
      <c r="C99" s="41"/>
      <c r="D99" s="243" t="s">
        <v>237</v>
      </c>
      <c r="E99" s="41"/>
      <c r="F99" s="244" t="s">
        <v>1335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237</v>
      </c>
      <c r="AU99" s="18" t="s">
        <v>84</v>
      </c>
    </row>
    <row r="100" s="13" customFormat="1">
      <c r="A100" s="13"/>
      <c r="B100" s="230"/>
      <c r="C100" s="231"/>
      <c r="D100" s="224" t="s">
        <v>183</v>
      </c>
      <c r="E100" s="232" t="s">
        <v>19</v>
      </c>
      <c r="F100" s="233" t="s">
        <v>1815</v>
      </c>
      <c r="G100" s="231"/>
      <c r="H100" s="234">
        <v>159.43199999999999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183</v>
      </c>
      <c r="AU100" s="240" t="s">
        <v>84</v>
      </c>
      <c r="AV100" s="13" t="s">
        <v>84</v>
      </c>
      <c r="AW100" s="13" t="s">
        <v>37</v>
      </c>
      <c r="AX100" s="13" t="s">
        <v>74</v>
      </c>
      <c r="AY100" s="240" t="s">
        <v>172</v>
      </c>
    </row>
    <row r="101" s="14" customFormat="1">
      <c r="A101" s="14"/>
      <c r="B101" s="255"/>
      <c r="C101" s="256"/>
      <c r="D101" s="224" t="s">
        <v>183</v>
      </c>
      <c r="E101" s="257" t="s">
        <v>19</v>
      </c>
      <c r="F101" s="258" t="s">
        <v>1330</v>
      </c>
      <c r="G101" s="256"/>
      <c r="H101" s="259">
        <v>159.43199999999999</v>
      </c>
      <c r="I101" s="260"/>
      <c r="J101" s="256"/>
      <c r="K101" s="256"/>
      <c r="L101" s="261"/>
      <c r="M101" s="262"/>
      <c r="N101" s="263"/>
      <c r="O101" s="263"/>
      <c r="P101" s="263"/>
      <c r="Q101" s="263"/>
      <c r="R101" s="263"/>
      <c r="S101" s="263"/>
      <c r="T101" s="26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5" t="s">
        <v>183</v>
      </c>
      <c r="AU101" s="265" t="s">
        <v>84</v>
      </c>
      <c r="AV101" s="14" t="s">
        <v>171</v>
      </c>
      <c r="AW101" s="14" t="s">
        <v>37</v>
      </c>
      <c r="AX101" s="14" t="s">
        <v>82</v>
      </c>
      <c r="AY101" s="265" t="s">
        <v>172</v>
      </c>
    </row>
    <row r="102" s="2" customFormat="1" ht="21.75" customHeight="1">
      <c r="A102" s="39"/>
      <c r="B102" s="40"/>
      <c r="C102" s="211" t="s">
        <v>171</v>
      </c>
      <c r="D102" s="211" t="s">
        <v>173</v>
      </c>
      <c r="E102" s="212" t="s">
        <v>1338</v>
      </c>
      <c r="F102" s="213" t="s">
        <v>1339</v>
      </c>
      <c r="G102" s="214" t="s">
        <v>1340</v>
      </c>
      <c r="H102" s="215">
        <v>314.16000000000003</v>
      </c>
      <c r="I102" s="216"/>
      <c r="J102" s="217">
        <f>ROUND(I102*H102,2)</f>
        <v>0</v>
      </c>
      <c r="K102" s="213" t="s">
        <v>1319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0.00083850999999999999</v>
      </c>
      <c r="R102" s="220">
        <f>Q102*H102</f>
        <v>0.26342630160000002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1816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1342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3" t="s">
        <v>237</v>
      </c>
      <c r="E104" s="41"/>
      <c r="F104" s="244" t="s">
        <v>1343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237</v>
      </c>
      <c r="AU104" s="18" t="s">
        <v>84</v>
      </c>
    </row>
    <row r="105" s="13" customFormat="1">
      <c r="A105" s="13"/>
      <c r="B105" s="230"/>
      <c r="C105" s="231"/>
      <c r="D105" s="224" t="s">
        <v>183</v>
      </c>
      <c r="E105" s="232" t="s">
        <v>19</v>
      </c>
      <c r="F105" s="233" t="s">
        <v>1817</v>
      </c>
      <c r="G105" s="231"/>
      <c r="H105" s="234">
        <v>48.439999999999998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183</v>
      </c>
      <c r="AU105" s="240" t="s">
        <v>84</v>
      </c>
      <c r="AV105" s="13" t="s">
        <v>84</v>
      </c>
      <c r="AW105" s="13" t="s">
        <v>37</v>
      </c>
      <c r="AX105" s="13" t="s">
        <v>74</v>
      </c>
      <c r="AY105" s="240" t="s">
        <v>172</v>
      </c>
    </row>
    <row r="106" s="13" customFormat="1">
      <c r="A106" s="13"/>
      <c r="B106" s="230"/>
      <c r="C106" s="231"/>
      <c r="D106" s="224" t="s">
        <v>183</v>
      </c>
      <c r="E106" s="232" t="s">
        <v>19</v>
      </c>
      <c r="F106" s="233" t="s">
        <v>1818</v>
      </c>
      <c r="G106" s="231"/>
      <c r="H106" s="234">
        <v>265.72000000000003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183</v>
      </c>
      <c r="AU106" s="240" t="s">
        <v>84</v>
      </c>
      <c r="AV106" s="13" t="s">
        <v>84</v>
      </c>
      <c r="AW106" s="13" t="s">
        <v>37</v>
      </c>
      <c r="AX106" s="13" t="s">
        <v>74</v>
      </c>
      <c r="AY106" s="240" t="s">
        <v>172</v>
      </c>
    </row>
    <row r="107" s="14" customFormat="1">
      <c r="A107" s="14"/>
      <c r="B107" s="255"/>
      <c r="C107" s="256"/>
      <c r="D107" s="224" t="s">
        <v>183</v>
      </c>
      <c r="E107" s="257" t="s">
        <v>19</v>
      </c>
      <c r="F107" s="258" t="s">
        <v>1330</v>
      </c>
      <c r="G107" s="256"/>
      <c r="H107" s="259">
        <v>314.16000000000003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5" t="s">
        <v>183</v>
      </c>
      <c r="AU107" s="265" t="s">
        <v>84</v>
      </c>
      <c r="AV107" s="14" t="s">
        <v>171</v>
      </c>
      <c r="AW107" s="14" t="s">
        <v>37</v>
      </c>
      <c r="AX107" s="14" t="s">
        <v>82</v>
      </c>
      <c r="AY107" s="265" t="s">
        <v>172</v>
      </c>
    </row>
    <row r="108" s="2" customFormat="1" ht="24.15" customHeight="1">
      <c r="A108" s="39"/>
      <c r="B108" s="40"/>
      <c r="C108" s="211" t="s">
        <v>203</v>
      </c>
      <c r="D108" s="211" t="s">
        <v>173</v>
      </c>
      <c r="E108" s="212" t="s">
        <v>1347</v>
      </c>
      <c r="F108" s="213" t="s">
        <v>1348</v>
      </c>
      <c r="G108" s="214" t="s">
        <v>1340</v>
      </c>
      <c r="H108" s="215">
        <v>314.16000000000003</v>
      </c>
      <c r="I108" s="216"/>
      <c r="J108" s="217">
        <f>ROUND(I108*H108,2)</f>
        <v>0</v>
      </c>
      <c r="K108" s="213" t="s">
        <v>1319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1819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1350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3" t="s">
        <v>237</v>
      </c>
      <c r="E110" s="41"/>
      <c r="F110" s="244" t="s">
        <v>1351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237</v>
      </c>
      <c r="AU110" s="18" t="s">
        <v>84</v>
      </c>
    </row>
    <row r="111" s="13" customFormat="1">
      <c r="A111" s="13"/>
      <c r="B111" s="230"/>
      <c r="C111" s="231"/>
      <c r="D111" s="224" t="s">
        <v>183</v>
      </c>
      <c r="E111" s="232" t="s">
        <v>19</v>
      </c>
      <c r="F111" s="233" t="s">
        <v>1817</v>
      </c>
      <c r="G111" s="231"/>
      <c r="H111" s="234">
        <v>48.439999999999998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183</v>
      </c>
      <c r="AU111" s="240" t="s">
        <v>84</v>
      </c>
      <c r="AV111" s="13" t="s">
        <v>84</v>
      </c>
      <c r="AW111" s="13" t="s">
        <v>37</v>
      </c>
      <c r="AX111" s="13" t="s">
        <v>74</v>
      </c>
      <c r="AY111" s="240" t="s">
        <v>172</v>
      </c>
    </row>
    <row r="112" s="13" customFormat="1">
      <c r="A112" s="13"/>
      <c r="B112" s="230"/>
      <c r="C112" s="231"/>
      <c r="D112" s="224" t="s">
        <v>183</v>
      </c>
      <c r="E112" s="232" t="s">
        <v>19</v>
      </c>
      <c r="F112" s="233" t="s">
        <v>1818</v>
      </c>
      <c r="G112" s="231"/>
      <c r="H112" s="234">
        <v>265.72000000000003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84</v>
      </c>
      <c r="AV112" s="13" t="s">
        <v>84</v>
      </c>
      <c r="AW112" s="13" t="s">
        <v>37</v>
      </c>
      <c r="AX112" s="13" t="s">
        <v>74</v>
      </c>
      <c r="AY112" s="240" t="s">
        <v>172</v>
      </c>
    </row>
    <row r="113" s="14" customFormat="1">
      <c r="A113" s="14"/>
      <c r="B113" s="255"/>
      <c r="C113" s="256"/>
      <c r="D113" s="224" t="s">
        <v>183</v>
      </c>
      <c r="E113" s="257" t="s">
        <v>19</v>
      </c>
      <c r="F113" s="258" t="s">
        <v>1330</v>
      </c>
      <c r="G113" s="256"/>
      <c r="H113" s="259">
        <v>314.16000000000003</v>
      </c>
      <c r="I113" s="260"/>
      <c r="J113" s="256"/>
      <c r="K113" s="256"/>
      <c r="L113" s="261"/>
      <c r="M113" s="262"/>
      <c r="N113" s="263"/>
      <c r="O113" s="263"/>
      <c r="P113" s="263"/>
      <c r="Q113" s="263"/>
      <c r="R113" s="263"/>
      <c r="S113" s="263"/>
      <c r="T113" s="26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5" t="s">
        <v>183</v>
      </c>
      <c r="AU113" s="265" t="s">
        <v>84</v>
      </c>
      <c r="AV113" s="14" t="s">
        <v>171</v>
      </c>
      <c r="AW113" s="14" t="s">
        <v>37</v>
      </c>
      <c r="AX113" s="14" t="s">
        <v>82</v>
      </c>
      <c r="AY113" s="265" t="s">
        <v>172</v>
      </c>
    </row>
    <row r="114" s="2" customFormat="1" ht="37.8" customHeight="1">
      <c r="A114" s="39"/>
      <c r="B114" s="40"/>
      <c r="C114" s="211" t="s">
        <v>212</v>
      </c>
      <c r="D114" s="211" t="s">
        <v>173</v>
      </c>
      <c r="E114" s="212" t="s">
        <v>1352</v>
      </c>
      <c r="F114" s="213" t="s">
        <v>1353</v>
      </c>
      <c r="G114" s="214" t="s">
        <v>1325</v>
      </c>
      <c r="H114" s="215">
        <v>61.773000000000003</v>
      </c>
      <c r="I114" s="216"/>
      <c r="J114" s="217">
        <f>ROUND(I114*H114,2)</f>
        <v>0</v>
      </c>
      <c r="K114" s="213" t="s">
        <v>1319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1820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1355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3" t="s">
        <v>237</v>
      </c>
      <c r="E116" s="41"/>
      <c r="F116" s="244" t="s">
        <v>1356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237</v>
      </c>
      <c r="AU116" s="18" t="s">
        <v>84</v>
      </c>
    </row>
    <row r="117" s="13" customFormat="1">
      <c r="A117" s="13"/>
      <c r="B117" s="230"/>
      <c r="C117" s="231"/>
      <c r="D117" s="224" t="s">
        <v>183</v>
      </c>
      <c r="E117" s="232" t="s">
        <v>19</v>
      </c>
      <c r="F117" s="233" t="s">
        <v>1821</v>
      </c>
      <c r="G117" s="231"/>
      <c r="H117" s="234">
        <v>61.773000000000003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183</v>
      </c>
      <c r="AU117" s="240" t="s">
        <v>84</v>
      </c>
      <c r="AV117" s="13" t="s">
        <v>84</v>
      </c>
      <c r="AW117" s="13" t="s">
        <v>37</v>
      </c>
      <c r="AX117" s="13" t="s">
        <v>74</v>
      </c>
      <c r="AY117" s="240" t="s">
        <v>172</v>
      </c>
    </row>
    <row r="118" s="14" customFormat="1">
      <c r="A118" s="14"/>
      <c r="B118" s="255"/>
      <c r="C118" s="256"/>
      <c r="D118" s="224" t="s">
        <v>183</v>
      </c>
      <c r="E118" s="257" t="s">
        <v>19</v>
      </c>
      <c r="F118" s="258" t="s">
        <v>1330</v>
      </c>
      <c r="G118" s="256"/>
      <c r="H118" s="259">
        <v>61.773000000000003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5" t="s">
        <v>183</v>
      </c>
      <c r="AU118" s="265" t="s">
        <v>84</v>
      </c>
      <c r="AV118" s="14" t="s">
        <v>171</v>
      </c>
      <c r="AW118" s="14" t="s">
        <v>37</v>
      </c>
      <c r="AX118" s="14" t="s">
        <v>82</v>
      </c>
      <c r="AY118" s="265" t="s">
        <v>172</v>
      </c>
    </row>
    <row r="119" s="2" customFormat="1" ht="24.15" customHeight="1">
      <c r="A119" s="39"/>
      <c r="B119" s="40"/>
      <c r="C119" s="211" t="s">
        <v>219</v>
      </c>
      <c r="D119" s="211" t="s">
        <v>173</v>
      </c>
      <c r="E119" s="212" t="s">
        <v>1358</v>
      </c>
      <c r="F119" s="213" t="s">
        <v>1359</v>
      </c>
      <c r="G119" s="214" t="s">
        <v>1325</v>
      </c>
      <c r="H119" s="215">
        <v>61.732999999999997</v>
      </c>
      <c r="I119" s="216"/>
      <c r="J119" s="217">
        <f>ROUND(I119*H119,2)</f>
        <v>0</v>
      </c>
      <c r="K119" s="213" t="s">
        <v>1319</v>
      </c>
      <c r="L119" s="45"/>
      <c r="M119" s="218" t="s">
        <v>19</v>
      </c>
      <c r="N119" s="219" t="s">
        <v>45</v>
      </c>
      <c r="O119" s="85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2" t="s">
        <v>171</v>
      </c>
      <c r="AT119" s="222" t="s">
        <v>173</v>
      </c>
      <c r="AU119" s="222" t="s">
        <v>84</v>
      </c>
      <c r="AY119" s="18" t="s">
        <v>172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8" t="s">
        <v>82</v>
      </c>
      <c r="BK119" s="223">
        <f>ROUND(I119*H119,2)</f>
        <v>0</v>
      </c>
      <c r="BL119" s="18" t="s">
        <v>171</v>
      </c>
      <c r="BM119" s="222" t="s">
        <v>1822</v>
      </c>
    </row>
    <row r="120" s="2" customFormat="1">
      <c r="A120" s="39"/>
      <c r="B120" s="40"/>
      <c r="C120" s="41"/>
      <c r="D120" s="224" t="s">
        <v>179</v>
      </c>
      <c r="E120" s="41"/>
      <c r="F120" s="225" t="s">
        <v>1361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179</v>
      </c>
      <c r="AU120" s="18" t="s">
        <v>84</v>
      </c>
    </row>
    <row r="121" s="2" customFormat="1">
      <c r="A121" s="39"/>
      <c r="B121" s="40"/>
      <c r="C121" s="41"/>
      <c r="D121" s="243" t="s">
        <v>237</v>
      </c>
      <c r="E121" s="41"/>
      <c r="F121" s="244" t="s">
        <v>1362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237</v>
      </c>
      <c r="AU121" s="18" t="s">
        <v>84</v>
      </c>
    </row>
    <row r="122" s="13" customFormat="1">
      <c r="A122" s="13"/>
      <c r="B122" s="230"/>
      <c r="C122" s="231"/>
      <c r="D122" s="224" t="s">
        <v>183</v>
      </c>
      <c r="E122" s="232" t="s">
        <v>19</v>
      </c>
      <c r="F122" s="233" t="s">
        <v>1823</v>
      </c>
      <c r="G122" s="231"/>
      <c r="H122" s="234">
        <v>61.732999999999997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183</v>
      </c>
      <c r="AU122" s="240" t="s">
        <v>84</v>
      </c>
      <c r="AV122" s="13" t="s">
        <v>84</v>
      </c>
      <c r="AW122" s="13" t="s">
        <v>37</v>
      </c>
      <c r="AX122" s="13" t="s">
        <v>82</v>
      </c>
      <c r="AY122" s="240" t="s">
        <v>172</v>
      </c>
    </row>
    <row r="123" s="2" customFormat="1" ht="24.15" customHeight="1">
      <c r="A123" s="39"/>
      <c r="B123" s="40"/>
      <c r="C123" s="211" t="s">
        <v>229</v>
      </c>
      <c r="D123" s="211" t="s">
        <v>173</v>
      </c>
      <c r="E123" s="212" t="s">
        <v>1364</v>
      </c>
      <c r="F123" s="213" t="s">
        <v>1365</v>
      </c>
      <c r="G123" s="214" t="s">
        <v>1366</v>
      </c>
      <c r="H123" s="215">
        <v>111.191</v>
      </c>
      <c r="I123" s="216"/>
      <c r="J123" s="217">
        <f>ROUND(I123*H123,2)</f>
        <v>0</v>
      </c>
      <c r="K123" s="213" t="s">
        <v>1319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1824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1368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3" t="s">
        <v>237</v>
      </c>
      <c r="E125" s="41"/>
      <c r="F125" s="244" t="s">
        <v>1369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237</v>
      </c>
      <c r="AU125" s="18" t="s">
        <v>84</v>
      </c>
    </row>
    <row r="126" s="13" customFormat="1">
      <c r="A126" s="13"/>
      <c r="B126" s="230"/>
      <c r="C126" s="231"/>
      <c r="D126" s="224" t="s">
        <v>183</v>
      </c>
      <c r="E126" s="232" t="s">
        <v>19</v>
      </c>
      <c r="F126" s="233" t="s">
        <v>1825</v>
      </c>
      <c r="G126" s="231"/>
      <c r="H126" s="234">
        <v>111.191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183</v>
      </c>
      <c r="AU126" s="240" t="s">
        <v>84</v>
      </c>
      <c r="AV126" s="13" t="s">
        <v>84</v>
      </c>
      <c r="AW126" s="13" t="s">
        <v>37</v>
      </c>
      <c r="AX126" s="13" t="s">
        <v>82</v>
      </c>
      <c r="AY126" s="240" t="s">
        <v>172</v>
      </c>
    </row>
    <row r="127" s="2" customFormat="1" ht="16.5" customHeight="1">
      <c r="A127" s="39"/>
      <c r="B127" s="40"/>
      <c r="C127" s="211" t="s">
        <v>239</v>
      </c>
      <c r="D127" s="211" t="s">
        <v>173</v>
      </c>
      <c r="E127" s="212" t="s">
        <v>1371</v>
      </c>
      <c r="F127" s="213" t="s">
        <v>1372</v>
      </c>
      <c r="G127" s="214" t="s">
        <v>1325</v>
      </c>
      <c r="H127" s="215">
        <v>61.773000000000003</v>
      </c>
      <c r="I127" s="216"/>
      <c r="J127" s="217">
        <f>ROUND(I127*H127,2)</f>
        <v>0</v>
      </c>
      <c r="K127" s="213" t="s">
        <v>1319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1826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1374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3" t="s">
        <v>237</v>
      </c>
      <c r="E129" s="41"/>
      <c r="F129" s="244" t="s">
        <v>1375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237</v>
      </c>
      <c r="AU129" s="18" t="s">
        <v>84</v>
      </c>
    </row>
    <row r="130" s="13" customFormat="1">
      <c r="A130" s="13"/>
      <c r="B130" s="230"/>
      <c r="C130" s="231"/>
      <c r="D130" s="224" t="s">
        <v>183</v>
      </c>
      <c r="E130" s="232" t="s">
        <v>19</v>
      </c>
      <c r="F130" s="233" t="s">
        <v>1827</v>
      </c>
      <c r="G130" s="231"/>
      <c r="H130" s="234">
        <v>61.773000000000003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183</v>
      </c>
      <c r="AU130" s="240" t="s">
        <v>84</v>
      </c>
      <c r="AV130" s="13" t="s">
        <v>84</v>
      </c>
      <c r="AW130" s="13" t="s">
        <v>37</v>
      </c>
      <c r="AX130" s="13" t="s">
        <v>82</v>
      </c>
      <c r="AY130" s="240" t="s">
        <v>172</v>
      </c>
    </row>
    <row r="131" s="2" customFormat="1" ht="24.15" customHeight="1">
      <c r="A131" s="39"/>
      <c r="B131" s="40"/>
      <c r="C131" s="211" t="s">
        <v>245</v>
      </c>
      <c r="D131" s="211" t="s">
        <v>173</v>
      </c>
      <c r="E131" s="212" t="s">
        <v>1376</v>
      </c>
      <c r="F131" s="213" t="s">
        <v>1377</v>
      </c>
      <c r="G131" s="214" t="s">
        <v>1325</v>
      </c>
      <c r="H131" s="215">
        <v>114.613</v>
      </c>
      <c r="I131" s="216"/>
      <c r="J131" s="217">
        <f>ROUND(I131*H131,2)</f>
        <v>0</v>
      </c>
      <c r="K131" s="213" t="s">
        <v>1319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1828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1379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3" t="s">
        <v>237</v>
      </c>
      <c r="E133" s="41"/>
      <c r="F133" s="244" t="s">
        <v>1380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237</v>
      </c>
      <c r="AU133" s="18" t="s">
        <v>84</v>
      </c>
    </row>
    <row r="134" s="13" customFormat="1">
      <c r="A134" s="13"/>
      <c r="B134" s="230"/>
      <c r="C134" s="231"/>
      <c r="D134" s="224" t="s">
        <v>183</v>
      </c>
      <c r="E134" s="232" t="s">
        <v>19</v>
      </c>
      <c r="F134" s="233" t="s">
        <v>1829</v>
      </c>
      <c r="G134" s="231"/>
      <c r="H134" s="234">
        <v>107.617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183</v>
      </c>
      <c r="AU134" s="240" t="s">
        <v>84</v>
      </c>
      <c r="AV134" s="13" t="s">
        <v>84</v>
      </c>
      <c r="AW134" s="13" t="s">
        <v>37</v>
      </c>
      <c r="AX134" s="13" t="s">
        <v>74</v>
      </c>
      <c r="AY134" s="240" t="s">
        <v>172</v>
      </c>
    </row>
    <row r="135" s="13" customFormat="1">
      <c r="A135" s="13"/>
      <c r="B135" s="230"/>
      <c r="C135" s="231"/>
      <c r="D135" s="224" t="s">
        <v>183</v>
      </c>
      <c r="E135" s="232" t="s">
        <v>19</v>
      </c>
      <c r="F135" s="233" t="s">
        <v>1830</v>
      </c>
      <c r="G135" s="231"/>
      <c r="H135" s="234">
        <v>6.9960000000000004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183</v>
      </c>
      <c r="AU135" s="240" t="s">
        <v>84</v>
      </c>
      <c r="AV135" s="13" t="s">
        <v>84</v>
      </c>
      <c r="AW135" s="13" t="s">
        <v>37</v>
      </c>
      <c r="AX135" s="13" t="s">
        <v>74</v>
      </c>
      <c r="AY135" s="240" t="s">
        <v>172</v>
      </c>
    </row>
    <row r="136" s="14" customFormat="1">
      <c r="A136" s="14"/>
      <c r="B136" s="255"/>
      <c r="C136" s="256"/>
      <c r="D136" s="224" t="s">
        <v>183</v>
      </c>
      <c r="E136" s="257" t="s">
        <v>19</v>
      </c>
      <c r="F136" s="258" t="s">
        <v>1330</v>
      </c>
      <c r="G136" s="256"/>
      <c r="H136" s="259">
        <v>114.613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183</v>
      </c>
      <c r="AU136" s="265" t="s">
        <v>84</v>
      </c>
      <c r="AV136" s="14" t="s">
        <v>171</v>
      </c>
      <c r="AW136" s="14" t="s">
        <v>37</v>
      </c>
      <c r="AX136" s="14" t="s">
        <v>82</v>
      </c>
      <c r="AY136" s="265" t="s">
        <v>172</v>
      </c>
    </row>
    <row r="137" s="2" customFormat="1" ht="24.15" customHeight="1">
      <c r="A137" s="39"/>
      <c r="B137" s="40"/>
      <c r="C137" s="211" t="s">
        <v>251</v>
      </c>
      <c r="D137" s="211" t="s">
        <v>173</v>
      </c>
      <c r="E137" s="212" t="s">
        <v>1384</v>
      </c>
      <c r="F137" s="213" t="s">
        <v>1385</v>
      </c>
      <c r="G137" s="214" t="s">
        <v>1325</v>
      </c>
      <c r="H137" s="215">
        <v>33.277000000000001</v>
      </c>
      <c r="I137" s="216"/>
      <c r="J137" s="217">
        <f>ROUND(I137*H137,2)</f>
        <v>0</v>
      </c>
      <c r="K137" s="213" t="s">
        <v>1319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84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1831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1387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>
      <c r="A139" s="39"/>
      <c r="B139" s="40"/>
      <c r="C139" s="41"/>
      <c r="D139" s="243" t="s">
        <v>237</v>
      </c>
      <c r="E139" s="41"/>
      <c r="F139" s="244" t="s">
        <v>1388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237</v>
      </c>
      <c r="AU139" s="18" t="s">
        <v>84</v>
      </c>
    </row>
    <row r="140" s="13" customFormat="1">
      <c r="A140" s="13"/>
      <c r="B140" s="230"/>
      <c r="C140" s="231"/>
      <c r="D140" s="224" t="s">
        <v>183</v>
      </c>
      <c r="E140" s="232" t="s">
        <v>19</v>
      </c>
      <c r="F140" s="233" t="s">
        <v>1832</v>
      </c>
      <c r="G140" s="231"/>
      <c r="H140" s="234">
        <v>33.277000000000001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183</v>
      </c>
      <c r="AU140" s="240" t="s">
        <v>84</v>
      </c>
      <c r="AV140" s="13" t="s">
        <v>84</v>
      </c>
      <c r="AW140" s="13" t="s">
        <v>37</v>
      </c>
      <c r="AX140" s="13" t="s">
        <v>74</v>
      </c>
      <c r="AY140" s="240" t="s">
        <v>172</v>
      </c>
    </row>
    <row r="141" s="14" customFormat="1">
      <c r="A141" s="14"/>
      <c r="B141" s="255"/>
      <c r="C141" s="256"/>
      <c r="D141" s="224" t="s">
        <v>183</v>
      </c>
      <c r="E141" s="257" t="s">
        <v>19</v>
      </c>
      <c r="F141" s="258" t="s">
        <v>1330</v>
      </c>
      <c r="G141" s="256"/>
      <c r="H141" s="259">
        <v>33.277000000000001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183</v>
      </c>
      <c r="AU141" s="265" t="s">
        <v>84</v>
      </c>
      <c r="AV141" s="14" t="s">
        <v>171</v>
      </c>
      <c r="AW141" s="14" t="s">
        <v>37</v>
      </c>
      <c r="AX141" s="14" t="s">
        <v>82</v>
      </c>
      <c r="AY141" s="265" t="s">
        <v>172</v>
      </c>
    </row>
    <row r="142" s="2" customFormat="1" ht="16.5" customHeight="1">
      <c r="A142" s="39"/>
      <c r="B142" s="40"/>
      <c r="C142" s="266" t="s">
        <v>259</v>
      </c>
      <c r="D142" s="266" t="s">
        <v>327</v>
      </c>
      <c r="E142" s="267" t="s">
        <v>1391</v>
      </c>
      <c r="F142" s="268" t="s">
        <v>1392</v>
      </c>
      <c r="G142" s="269" t="s">
        <v>1366</v>
      </c>
      <c r="H142" s="270">
        <v>66.554000000000002</v>
      </c>
      <c r="I142" s="271"/>
      <c r="J142" s="272">
        <f>ROUND(I142*H142,2)</f>
        <v>0</v>
      </c>
      <c r="K142" s="268" t="s">
        <v>1319</v>
      </c>
      <c r="L142" s="273"/>
      <c r="M142" s="274" t="s">
        <v>19</v>
      </c>
      <c r="N142" s="275" t="s">
        <v>45</v>
      </c>
      <c r="O142" s="85"/>
      <c r="P142" s="220">
        <f>O142*H142</f>
        <v>0</v>
      </c>
      <c r="Q142" s="220">
        <v>1</v>
      </c>
      <c r="R142" s="220">
        <f>Q142*H142</f>
        <v>66.554000000000002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229</v>
      </c>
      <c r="AT142" s="222" t="s">
        <v>327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1833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1392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13" customFormat="1">
      <c r="A144" s="13"/>
      <c r="B144" s="230"/>
      <c r="C144" s="231"/>
      <c r="D144" s="224" t="s">
        <v>183</v>
      </c>
      <c r="E144" s="232" t="s">
        <v>19</v>
      </c>
      <c r="F144" s="233" t="s">
        <v>1834</v>
      </c>
      <c r="G144" s="231"/>
      <c r="H144" s="234">
        <v>66.554000000000002</v>
      </c>
      <c r="I144" s="235"/>
      <c r="J144" s="231"/>
      <c r="K144" s="231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183</v>
      </c>
      <c r="AU144" s="240" t="s">
        <v>84</v>
      </c>
      <c r="AV144" s="13" t="s">
        <v>84</v>
      </c>
      <c r="AW144" s="13" t="s">
        <v>37</v>
      </c>
      <c r="AX144" s="13" t="s">
        <v>82</v>
      </c>
      <c r="AY144" s="240" t="s">
        <v>172</v>
      </c>
    </row>
    <row r="145" s="2" customFormat="1" ht="24.15" customHeight="1">
      <c r="A145" s="39"/>
      <c r="B145" s="40"/>
      <c r="C145" s="211" t="s">
        <v>395</v>
      </c>
      <c r="D145" s="211" t="s">
        <v>173</v>
      </c>
      <c r="E145" s="212" t="s">
        <v>1395</v>
      </c>
      <c r="F145" s="213" t="s">
        <v>1396</v>
      </c>
      <c r="G145" s="214" t="s">
        <v>1340</v>
      </c>
      <c r="H145" s="215">
        <v>86.426000000000002</v>
      </c>
      <c r="I145" s="216"/>
      <c r="J145" s="217">
        <f>ROUND(I145*H145,2)</f>
        <v>0</v>
      </c>
      <c r="K145" s="213" t="s">
        <v>1319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1835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1398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43" t="s">
        <v>237</v>
      </c>
      <c r="E147" s="41"/>
      <c r="F147" s="244" t="s">
        <v>1399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237</v>
      </c>
      <c r="AU147" s="18" t="s">
        <v>84</v>
      </c>
    </row>
    <row r="148" s="13" customFormat="1">
      <c r="A148" s="13"/>
      <c r="B148" s="230"/>
      <c r="C148" s="231"/>
      <c r="D148" s="224" t="s">
        <v>183</v>
      </c>
      <c r="E148" s="232" t="s">
        <v>19</v>
      </c>
      <c r="F148" s="233" t="s">
        <v>1400</v>
      </c>
      <c r="G148" s="231"/>
      <c r="H148" s="234">
        <v>6.71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183</v>
      </c>
      <c r="AU148" s="240" t="s">
        <v>84</v>
      </c>
      <c r="AV148" s="13" t="s">
        <v>84</v>
      </c>
      <c r="AW148" s="13" t="s">
        <v>37</v>
      </c>
      <c r="AX148" s="13" t="s">
        <v>74</v>
      </c>
      <c r="AY148" s="240" t="s">
        <v>172</v>
      </c>
    </row>
    <row r="149" s="13" customFormat="1">
      <c r="A149" s="13"/>
      <c r="B149" s="230"/>
      <c r="C149" s="231"/>
      <c r="D149" s="224" t="s">
        <v>183</v>
      </c>
      <c r="E149" s="232" t="s">
        <v>19</v>
      </c>
      <c r="F149" s="233" t="s">
        <v>1836</v>
      </c>
      <c r="G149" s="231"/>
      <c r="H149" s="234">
        <v>79.715999999999994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183</v>
      </c>
      <c r="AU149" s="240" t="s">
        <v>84</v>
      </c>
      <c r="AV149" s="13" t="s">
        <v>84</v>
      </c>
      <c r="AW149" s="13" t="s">
        <v>37</v>
      </c>
      <c r="AX149" s="13" t="s">
        <v>74</v>
      </c>
      <c r="AY149" s="240" t="s">
        <v>172</v>
      </c>
    </row>
    <row r="150" s="14" customFormat="1">
      <c r="A150" s="14"/>
      <c r="B150" s="255"/>
      <c r="C150" s="256"/>
      <c r="D150" s="224" t="s">
        <v>183</v>
      </c>
      <c r="E150" s="257" t="s">
        <v>19</v>
      </c>
      <c r="F150" s="258" t="s">
        <v>1330</v>
      </c>
      <c r="G150" s="256"/>
      <c r="H150" s="259">
        <v>86.425999999999988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183</v>
      </c>
      <c r="AU150" s="265" t="s">
        <v>84</v>
      </c>
      <c r="AV150" s="14" t="s">
        <v>171</v>
      </c>
      <c r="AW150" s="14" t="s">
        <v>37</v>
      </c>
      <c r="AX150" s="14" t="s">
        <v>82</v>
      </c>
      <c r="AY150" s="265" t="s">
        <v>172</v>
      </c>
    </row>
    <row r="151" s="12" customFormat="1" ht="22.8" customHeight="1">
      <c r="A151" s="12"/>
      <c r="B151" s="197"/>
      <c r="C151" s="198"/>
      <c r="D151" s="199" t="s">
        <v>73</v>
      </c>
      <c r="E151" s="241" t="s">
        <v>171</v>
      </c>
      <c r="F151" s="241" t="s">
        <v>1403</v>
      </c>
      <c r="G151" s="198"/>
      <c r="H151" s="198"/>
      <c r="I151" s="201"/>
      <c r="J151" s="242">
        <f>BK151</f>
        <v>0</v>
      </c>
      <c r="K151" s="198"/>
      <c r="L151" s="203"/>
      <c r="M151" s="204"/>
      <c r="N151" s="205"/>
      <c r="O151" s="205"/>
      <c r="P151" s="206">
        <f>SUM(P152:P204)</f>
        <v>0</v>
      </c>
      <c r="Q151" s="205"/>
      <c r="R151" s="206">
        <f>SUM(R152:R204)</f>
        <v>29.085811990000003</v>
      </c>
      <c r="S151" s="205"/>
      <c r="T151" s="207">
        <f>SUM(T152:T204)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82</v>
      </c>
      <c r="AT151" s="209" t="s">
        <v>73</v>
      </c>
      <c r="AU151" s="209" t="s">
        <v>82</v>
      </c>
      <c r="AY151" s="208" t="s">
        <v>172</v>
      </c>
      <c r="BK151" s="210">
        <f>SUM(BK152:BK204)</f>
        <v>0</v>
      </c>
    </row>
    <row r="152" s="2" customFormat="1" ht="24.15" customHeight="1">
      <c r="A152" s="39"/>
      <c r="B152" s="40"/>
      <c r="C152" s="211" t="s">
        <v>640</v>
      </c>
      <c r="D152" s="211" t="s">
        <v>173</v>
      </c>
      <c r="E152" s="212" t="s">
        <v>1404</v>
      </c>
      <c r="F152" s="213" t="s">
        <v>1405</v>
      </c>
      <c r="G152" s="214" t="s">
        <v>1325</v>
      </c>
      <c r="H152" s="215">
        <v>6.6429999999999998</v>
      </c>
      <c r="I152" s="216"/>
      <c r="J152" s="217">
        <f>ROUND(I152*H152,2)</f>
        <v>0</v>
      </c>
      <c r="K152" s="213" t="s">
        <v>1319</v>
      </c>
      <c r="L152" s="45"/>
      <c r="M152" s="218" t="s">
        <v>19</v>
      </c>
      <c r="N152" s="219" t="s">
        <v>45</v>
      </c>
      <c r="O152" s="85"/>
      <c r="P152" s="220">
        <f>O152*H152</f>
        <v>0</v>
      </c>
      <c r="Q152" s="220">
        <v>1.8907700000000001</v>
      </c>
      <c r="R152" s="220">
        <f>Q152*H152</f>
        <v>12.56038511</v>
      </c>
      <c r="S152" s="220">
        <v>0</v>
      </c>
      <c r="T152" s="22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2" t="s">
        <v>171</v>
      </c>
      <c r="AT152" s="222" t="s">
        <v>173</v>
      </c>
      <c r="AU152" s="222" t="s">
        <v>84</v>
      </c>
      <c r="AY152" s="18" t="s">
        <v>172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82</v>
      </c>
      <c r="BK152" s="223">
        <f>ROUND(I152*H152,2)</f>
        <v>0</v>
      </c>
      <c r="BL152" s="18" t="s">
        <v>171</v>
      </c>
      <c r="BM152" s="222" t="s">
        <v>1837</v>
      </c>
    </row>
    <row r="153" s="2" customFormat="1">
      <c r="A153" s="39"/>
      <c r="B153" s="40"/>
      <c r="C153" s="41"/>
      <c r="D153" s="224" t="s">
        <v>179</v>
      </c>
      <c r="E153" s="41"/>
      <c r="F153" s="225" t="s">
        <v>1407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179</v>
      </c>
      <c r="AU153" s="18" t="s">
        <v>84</v>
      </c>
    </row>
    <row r="154" s="2" customFormat="1">
      <c r="A154" s="39"/>
      <c r="B154" s="40"/>
      <c r="C154" s="41"/>
      <c r="D154" s="243" t="s">
        <v>237</v>
      </c>
      <c r="E154" s="41"/>
      <c r="F154" s="244" t="s">
        <v>1408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237</v>
      </c>
      <c r="AU154" s="18" t="s">
        <v>84</v>
      </c>
    </row>
    <row r="155" s="13" customFormat="1">
      <c r="A155" s="13"/>
      <c r="B155" s="230"/>
      <c r="C155" s="231"/>
      <c r="D155" s="224" t="s">
        <v>183</v>
      </c>
      <c r="E155" s="232" t="s">
        <v>19</v>
      </c>
      <c r="F155" s="233" t="s">
        <v>1838</v>
      </c>
      <c r="G155" s="231"/>
      <c r="H155" s="234">
        <v>6.6429999999999998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183</v>
      </c>
      <c r="AU155" s="240" t="s">
        <v>84</v>
      </c>
      <c r="AV155" s="13" t="s">
        <v>84</v>
      </c>
      <c r="AW155" s="13" t="s">
        <v>37</v>
      </c>
      <c r="AX155" s="13" t="s">
        <v>74</v>
      </c>
      <c r="AY155" s="240" t="s">
        <v>172</v>
      </c>
    </row>
    <row r="156" s="14" customFormat="1">
      <c r="A156" s="14"/>
      <c r="B156" s="255"/>
      <c r="C156" s="256"/>
      <c r="D156" s="224" t="s">
        <v>183</v>
      </c>
      <c r="E156" s="257" t="s">
        <v>19</v>
      </c>
      <c r="F156" s="258" t="s">
        <v>1330</v>
      </c>
      <c r="G156" s="256"/>
      <c r="H156" s="259">
        <v>6.6429999999999998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183</v>
      </c>
      <c r="AU156" s="265" t="s">
        <v>84</v>
      </c>
      <c r="AV156" s="14" t="s">
        <v>171</v>
      </c>
      <c r="AW156" s="14" t="s">
        <v>37</v>
      </c>
      <c r="AX156" s="14" t="s">
        <v>82</v>
      </c>
      <c r="AY156" s="265" t="s">
        <v>172</v>
      </c>
    </row>
    <row r="157" s="2" customFormat="1" ht="33" customHeight="1">
      <c r="A157" s="39"/>
      <c r="B157" s="40"/>
      <c r="C157" s="211" t="s">
        <v>8</v>
      </c>
      <c r="D157" s="211" t="s">
        <v>173</v>
      </c>
      <c r="E157" s="212" t="s">
        <v>1411</v>
      </c>
      <c r="F157" s="213" t="s">
        <v>1412</v>
      </c>
      <c r="G157" s="214" t="s">
        <v>1325</v>
      </c>
      <c r="H157" s="215">
        <v>1.1759999999999999</v>
      </c>
      <c r="I157" s="216"/>
      <c r="J157" s="217">
        <f>ROUND(I157*H157,2)</f>
        <v>0</v>
      </c>
      <c r="K157" s="213" t="s">
        <v>1319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2.5018699999999998</v>
      </c>
      <c r="R157" s="220">
        <f>Q157*H157</f>
        <v>2.9421991199999997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1839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1414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3" t="s">
        <v>237</v>
      </c>
      <c r="E159" s="41"/>
      <c r="F159" s="244" t="s">
        <v>1415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237</v>
      </c>
      <c r="AU159" s="18" t="s">
        <v>84</v>
      </c>
    </row>
    <row r="160" s="13" customFormat="1">
      <c r="A160" s="13"/>
      <c r="B160" s="230"/>
      <c r="C160" s="231"/>
      <c r="D160" s="224" t="s">
        <v>183</v>
      </c>
      <c r="E160" s="232" t="s">
        <v>19</v>
      </c>
      <c r="F160" s="233" t="s">
        <v>1416</v>
      </c>
      <c r="G160" s="231"/>
      <c r="H160" s="234">
        <v>1.1759999999999999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183</v>
      </c>
      <c r="AU160" s="240" t="s">
        <v>84</v>
      </c>
      <c r="AV160" s="13" t="s">
        <v>84</v>
      </c>
      <c r="AW160" s="13" t="s">
        <v>37</v>
      </c>
      <c r="AX160" s="13" t="s">
        <v>74</v>
      </c>
      <c r="AY160" s="240" t="s">
        <v>172</v>
      </c>
    </row>
    <row r="161" s="14" customFormat="1">
      <c r="A161" s="14"/>
      <c r="B161" s="255"/>
      <c r="C161" s="256"/>
      <c r="D161" s="224" t="s">
        <v>183</v>
      </c>
      <c r="E161" s="257" t="s">
        <v>19</v>
      </c>
      <c r="F161" s="258" t="s">
        <v>1330</v>
      </c>
      <c r="G161" s="256"/>
      <c r="H161" s="259">
        <v>1.1759999999999999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183</v>
      </c>
      <c r="AU161" s="265" t="s">
        <v>84</v>
      </c>
      <c r="AV161" s="14" t="s">
        <v>171</v>
      </c>
      <c r="AW161" s="14" t="s">
        <v>37</v>
      </c>
      <c r="AX161" s="14" t="s">
        <v>82</v>
      </c>
      <c r="AY161" s="265" t="s">
        <v>172</v>
      </c>
    </row>
    <row r="162" s="2" customFormat="1" ht="24.15" customHeight="1">
      <c r="A162" s="39"/>
      <c r="B162" s="40"/>
      <c r="C162" s="266" t="s">
        <v>273</v>
      </c>
      <c r="D162" s="266" t="s">
        <v>327</v>
      </c>
      <c r="E162" s="267" t="s">
        <v>1417</v>
      </c>
      <c r="F162" s="268" t="s">
        <v>1418</v>
      </c>
      <c r="G162" s="269" t="s">
        <v>1419</v>
      </c>
      <c r="H162" s="270">
        <v>4</v>
      </c>
      <c r="I162" s="271"/>
      <c r="J162" s="272">
        <f>ROUND(I162*H162,2)</f>
        <v>0</v>
      </c>
      <c r="K162" s="268" t="s">
        <v>1319</v>
      </c>
      <c r="L162" s="273"/>
      <c r="M162" s="274" t="s">
        <v>19</v>
      </c>
      <c r="N162" s="275" t="s">
        <v>45</v>
      </c>
      <c r="O162" s="85"/>
      <c r="P162" s="220">
        <f>O162*H162</f>
        <v>0</v>
      </c>
      <c r="Q162" s="220">
        <v>1.4099999999999999</v>
      </c>
      <c r="R162" s="220">
        <f>Q162*H162</f>
        <v>5.6399999999999997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229</v>
      </c>
      <c r="AT162" s="222" t="s">
        <v>327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1840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1418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 ht="24.15" customHeight="1">
      <c r="A164" s="39"/>
      <c r="B164" s="40"/>
      <c r="C164" s="211" t="s">
        <v>659</v>
      </c>
      <c r="D164" s="211" t="s">
        <v>173</v>
      </c>
      <c r="E164" s="212" t="s">
        <v>1421</v>
      </c>
      <c r="F164" s="213" t="s">
        <v>1422</v>
      </c>
      <c r="G164" s="214" t="s">
        <v>1419</v>
      </c>
      <c r="H164" s="215">
        <v>4</v>
      </c>
      <c r="I164" s="216"/>
      <c r="J164" s="217">
        <f>ROUND(I164*H164,2)</f>
        <v>0</v>
      </c>
      <c r="K164" s="213" t="s">
        <v>1319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0.028538000000000001</v>
      </c>
      <c r="R164" s="220">
        <f>Q164*H164</f>
        <v>0.114152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1841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1422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3" t="s">
        <v>237</v>
      </c>
      <c r="E166" s="41"/>
      <c r="F166" s="244" t="s">
        <v>1424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237</v>
      </c>
      <c r="AU166" s="18" t="s">
        <v>84</v>
      </c>
    </row>
    <row r="167" s="2" customFormat="1" ht="16.5" customHeight="1">
      <c r="A167" s="39"/>
      <c r="B167" s="40"/>
      <c r="C167" s="266" t="s">
        <v>664</v>
      </c>
      <c r="D167" s="266" t="s">
        <v>327</v>
      </c>
      <c r="E167" s="267" t="s">
        <v>1425</v>
      </c>
      <c r="F167" s="268" t="s">
        <v>1426</v>
      </c>
      <c r="G167" s="269" t="s">
        <v>1419</v>
      </c>
      <c r="H167" s="270">
        <v>1</v>
      </c>
      <c r="I167" s="271"/>
      <c r="J167" s="272">
        <f>ROUND(I167*H167,2)</f>
        <v>0</v>
      </c>
      <c r="K167" s="268" t="s">
        <v>1319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1.0540000000000001</v>
      </c>
      <c r="R167" s="220">
        <f>Q167*H167</f>
        <v>1.0540000000000001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229</v>
      </c>
      <c r="AT167" s="222" t="s">
        <v>327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1842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1426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16.5" customHeight="1">
      <c r="A169" s="39"/>
      <c r="B169" s="40"/>
      <c r="C169" s="266" t="s">
        <v>545</v>
      </c>
      <c r="D169" s="266" t="s">
        <v>327</v>
      </c>
      <c r="E169" s="267" t="s">
        <v>1428</v>
      </c>
      <c r="F169" s="268" t="s">
        <v>1429</v>
      </c>
      <c r="G169" s="269" t="s">
        <v>1419</v>
      </c>
      <c r="H169" s="270">
        <v>3</v>
      </c>
      <c r="I169" s="271"/>
      <c r="J169" s="272">
        <f>ROUND(I169*H169,2)</f>
        <v>0</v>
      </c>
      <c r="K169" s="268" t="s">
        <v>1319</v>
      </c>
      <c r="L169" s="273"/>
      <c r="M169" s="274" t="s">
        <v>19</v>
      </c>
      <c r="N169" s="275" t="s">
        <v>45</v>
      </c>
      <c r="O169" s="85"/>
      <c r="P169" s="220">
        <f>O169*H169</f>
        <v>0</v>
      </c>
      <c r="Q169" s="220">
        <v>0.52600000000000002</v>
      </c>
      <c r="R169" s="220">
        <f>Q169*H169</f>
        <v>1.5780000000000001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229</v>
      </c>
      <c r="AT169" s="222" t="s">
        <v>327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1843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1429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 ht="16.5" customHeight="1">
      <c r="A171" s="39"/>
      <c r="B171" s="40"/>
      <c r="C171" s="266" t="s">
        <v>677</v>
      </c>
      <c r="D171" s="266" t="s">
        <v>327</v>
      </c>
      <c r="E171" s="267" t="s">
        <v>1431</v>
      </c>
      <c r="F171" s="268" t="s">
        <v>1432</v>
      </c>
      <c r="G171" s="269" t="s">
        <v>1419</v>
      </c>
      <c r="H171" s="270">
        <v>1</v>
      </c>
      <c r="I171" s="271"/>
      <c r="J171" s="272">
        <f>ROUND(I171*H171,2)</f>
        <v>0</v>
      </c>
      <c r="K171" s="268" t="s">
        <v>1319</v>
      </c>
      <c r="L171" s="273"/>
      <c r="M171" s="274" t="s">
        <v>19</v>
      </c>
      <c r="N171" s="275" t="s">
        <v>45</v>
      </c>
      <c r="O171" s="85"/>
      <c r="P171" s="220">
        <f>O171*H171</f>
        <v>0</v>
      </c>
      <c r="Q171" s="220">
        <v>0.26200000000000001</v>
      </c>
      <c r="R171" s="220">
        <f>Q171*H171</f>
        <v>0.26200000000000001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229</v>
      </c>
      <c r="AT171" s="222" t="s">
        <v>327</v>
      </c>
      <c r="AU171" s="222" t="s">
        <v>84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1844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1432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84</v>
      </c>
    </row>
    <row r="173" s="2" customFormat="1" ht="24.15" customHeight="1">
      <c r="A173" s="39"/>
      <c r="B173" s="40"/>
      <c r="C173" s="211" t="s">
        <v>7</v>
      </c>
      <c r="D173" s="211" t="s">
        <v>173</v>
      </c>
      <c r="E173" s="212" t="s">
        <v>1434</v>
      </c>
      <c r="F173" s="213" t="s">
        <v>1435</v>
      </c>
      <c r="G173" s="214" t="s">
        <v>1419</v>
      </c>
      <c r="H173" s="215">
        <v>5</v>
      </c>
      <c r="I173" s="216"/>
      <c r="J173" s="217">
        <f>ROUND(I173*H173,2)</f>
        <v>0</v>
      </c>
      <c r="K173" s="213" t="s">
        <v>1319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0.010186000000000001</v>
      </c>
      <c r="R173" s="220">
        <f>Q173*H173</f>
        <v>0.050930000000000003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84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1845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1435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2" customFormat="1">
      <c r="A175" s="39"/>
      <c r="B175" s="40"/>
      <c r="C175" s="41"/>
      <c r="D175" s="243" t="s">
        <v>237</v>
      </c>
      <c r="E175" s="41"/>
      <c r="F175" s="244" t="s">
        <v>1437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237</v>
      </c>
      <c r="AU175" s="18" t="s">
        <v>84</v>
      </c>
    </row>
    <row r="176" s="2" customFormat="1" ht="24.15" customHeight="1">
      <c r="A176" s="39"/>
      <c r="B176" s="40"/>
      <c r="C176" s="266" t="s">
        <v>485</v>
      </c>
      <c r="D176" s="266" t="s">
        <v>327</v>
      </c>
      <c r="E176" s="267" t="s">
        <v>1438</v>
      </c>
      <c r="F176" s="268" t="s">
        <v>1439</v>
      </c>
      <c r="G176" s="269" t="s">
        <v>1419</v>
      </c>
      <c r="H176" s="270">
        <v>1</v>
      </c>
      <c r="I176" s="271"/>
      <c r="J176" s="272">
        <f>ROUND(I176*H176,2)</f>
        <v>0</v>
      </c>
      <c r="K176" s="268" t="s">
        <v>1319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0.56999999999999995</v>
      </c>
      <c r="R176" s="220">
        <f>Q176*H176</f>
        <v>0.56999999999999995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229</v>
      </c>
      <c r="AT176" s="222" t="s">
        <v>327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1846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1439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693</v>
      </c>
      <c r="D178" s="211" t="s">
        <v>173</v>
      </c>
      <c r="E178" s="212" t="s">
        <v>1441</v>
      </c>
      <c r="F178" s="213" t="s">
        <v>1442</v>
      </c>
      <c r="G178" s="214" t="s">
        <v>1419</v>
      </c>
      <c r="H178" s="215">
        <v>1</v>
      </c>
      <c r="I178" s="216"/>
      <c r="J178" s="217">
        <f>ROUND(I178*H178,2)</f>
        <v>0</v>
      </c>
      <c r="K178" s="213" t="s">
        <v>1319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0.01248</v>
      </c>
      <c r="R178" s="220">
        <f>Q178*H178</f>
        <v>0.01248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1847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1442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3" t="s">
        <v>237</v>
      </c>
      <c r="E180" s="41"/>
      <c r="F180" s="244" t="s">
        <v>1444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237</v>
      </c>
      <c r="AU180" s="18" t="s">
        <v>84</v>
      </c>
    </row>
    <row r="181" s="2" customFormat="1" ht="24.15" customHeight="1">
      <c r="A181" s="39"/>
      <c r="B181" s="40"/>
      <c r="C181" s="266" t="s">
        <v>700</v>
      </c>
      <c r="D181" s="266" t="s">
        <v>327</v>
      </c>
      <c r="E181" s="267" t="s">
        <v>1445</v>
      </c>
      <c r="F181" s="268" t="s">
        <v>1446</v>
      </c>
      <c r="G181" s="269" t="s">
        <v>1419</v>
      </c>
      <c r="H181" s="270">
        <v>3</v>
      </c>
      <c r="I181" s="271"/>
      <c r="J181" s="272">
        <f>ROUND(I181*H181,2)</f>
        <v>0</v>
      </c>
      <c r="K181" s="268" t="s">
        <v>1319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0.72450000000000003</v>
      </c>
      <c r="R181" s="220">
        <f>Q181*H181</f>
        <v>2.1735000000000002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229</v>
      </c>
      <c r="AT181" s="222" t="s">
        <v>327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1848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1446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547</v>
      </c>
      <c r="D183" s="211" t="s">
        <v>173</v>
      </c>
      <c r="E183" s="212" t="s">
        <v>1448</v>
      </c>
      <c r="F183" s="213" t="s">
        <v>1449</v>
      </c>
      <c r="G183" s="214" t="s">
        <v>1419</v>
      </c>
      <c r="H183" s="215">
        <v>3</v>
      </c>
      <c r="I183" s="216"/>
      <c r="J183" s="217">
        <f>ROUND(I183*H183,2)</f>
        <v>0</v>
      </c>
      <c r="K183" s="213" t="s">
        <v>1319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0.039273919999999997</v>
      </c>
      <c r="R183" s="220">
        <f>Q183*H183</f>
        <v>0.11782176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1849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1449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3" t="s">
        <v>237</v>
      </c>
      <c r="E185" s="41"/>
      <c r="F185" s="244" t="s">
        <v>1451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237</v>
      </c>
      <c r="AU185" s="18" t="s">
        <v>84</v>
      </c>
    </row>
    <row r="186" s="2" customFormat="1" ht="24.15" customHeight="1">
      <c r="A186" s="39"/>
      <c r="B186" s="40"/>
      <c r="C186" s="266" t="s">
        <v>717</v>
      </c>
      <c r="D186" s="266" t="s">
        <v>327</v>
      </c>
      <c r="E186" s="267" t="s">
        <v>1452</v>
      </c>
      <c r="F186" s="268" t="s">
        <v>1453</v>
      </c>
      <c r="G186" s="269" t="s">
        <v>1419</v>
      </c>
      <c r="H186" s="270">
        <v>4</v>
      </c>
      <c r="I186" s="271"/>
      <c r="J186" s="272">
        <f>ROUND(I186*H186,2)</f>
        <v>0</v>
      </c>
      <c r="K186" s="268" t="s">
        <v>1319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0.081000000000000003</v>
      </c>
      <c r="R186" s="220">
        <f>Q186*H186</f>
        <v>0.32400000000000001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229</v>
      </c>
      <c r="AT186" s="222" t="s">
        <v>327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1850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1453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66" t="s">
        <v>724</v>
      </c>
      <c r="D188" s="266" t="s">
        <v>327</v>
      </c>
      <c r="E188" s="267" t="s">
        <v>1770</v>
      </c>
      <c r="F188" s="268" t="s">
        <v>1771</v>
      </c>
      <c r="G188" s="269" t="s">
        <v>1419</v>
      </c>
      <c r="H188" s="270">
        <v>3</v>
      </c>
      <c r="I188" s="271"/>
      <c r="J188" s="272">
        <f>ROUND(I188*H188,2)</f>
        <v>0</v>
      </c>
      <c r="K188" s="268" t="s">
        <v>1319</v>
      </c>
      <c r="L188" s="273"/>
      <c r="M188" s="274" t="s">
        <v>19</v>
      </c>
      <c r="N188" s="275" t="s">
        <v>45</v>
      </c>
      <c r="O188" s="85"/>
      <c r="P188" s="220">
        <f>O188*H188</f>
        <v>0</v>
      </c>
      <c r="Q188" s="220">
        <v>0.055</v>
      </c>
      <c r="R188" s="220">
        <f>Q188*H188</f>
        <v>0.16500000000000001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229</v>
      </c>
      <c r="AT188" s="222" t="s">
        <v>327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1851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1771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 ht="24.15" customHeight="1">
      <c r="A190" s="39"/>
      <c r="B190" s="40"/>
      <c r="C190" s="266" t="s">
        <v>731</v>
      </c>
      <c r="D190" s="266" t="s">
        <v>327</v>
      </c>
      <c r="E190" s="267" t="s">
        <v>1458</v>
      </c>
      <c r="F190" s="268" t="s">
        <v>1459</v>
      </c>
      <c r="G190" s="269" t="s">
        <v>1419</v>
      </c>
      <c r="H190" s="270">
        <v>1</v>
      </c>
      <c r="I190" s="271"/>
      <c r="J190" s="272">
        <f>ROUND(I190*H190,2)</f>
        <v>0</v>
      </c>
      <c r="K190" s="268" t="s">
        <v>1319</v>
      </c>
      <c r="L190" s="273"/>
      <c r="M190" s="274" t="s">
        <v>19</v>
      </c>
      <c r="N190" s="275" t="s">
        <v>45</v>
      </c>
      <c r="O190" s="85"/>
      <c r="P190" s="220">
        <f>O190*H190</f>
        <v>0</v>
      </c>
      <c r="Q190" s="220">
        <v>0.040000000000000001</v>
      </c>
      <c r="R190" s="220">
        <f>Q190*H190</f>
        <v>0.040000000000000001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229</v>
      </c>
      <c r="AT190" s="222" t="s">
        <v>327</v>
      </c>
      <c r="AU190" s="222" t="s">
        <v>84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1852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1459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84</v>
      </c>
    </row>
    <row r="192" s="2" customFormat="1" ht="24.15" customHeight="1">
      <c r="A192" s="39"/>
      <c r="B192" s="40"/>
      <c r="C192" s="211" t="s">
        <v>737</v>
      </c>
      <c r="D192" s="211" t="s">
        <v>173</v>
      </c>
      <c r="E192" s="212" t="s">
        <v>1461</v>
      </c>
      <c r="F192" s="213" t="s">
        <v>1462</v>
      </c>
      <c r="G192" s="214" t="s">
        <v>1419</v>
      </c>
      <c r="H192" s="215">
        <v>4</v>
      </c>
      <c r="I192" s="216"/>
      <c r="J192" s="217">
        <f>ROUND(I192*H192,2)</f>
        <v>0</v>
      </c>
      <c r="K192" s="213" t="s">
        <v>1319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0.087417999999999996</v>
      </c>
      <c r="R192" s="220">
        <f>Q192*H192</f>
        <v>0.34967199999999998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84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1853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1464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2" customFormat="1">
      <c r="A194" s="39"/>
      <c r="B194" s="40"/>
      <c r="C194" s="41"/>
      <c r="D194" s="243" t="s">
        <v>237</v>
      </c>
      <c r="E194" s="41"/>
      <c r="F194" s="244" t="s">
        <v>1465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237</v>
      </c>
      <c r="AU194" s="18" t="s">
        <v>84</v>
      </c>
    </row>
    <row r="195" s="2" customFormat="1" ht="33" customHeight="1">
      <c r="A195" s="39"/>
      <c r="B195" s="40"/>
      <c r="C195" s="211" t="s">
        <v>747</v>
      </c>
      <c r="D195" s="211" t="s">
        <v>173</v>
      </c>
      <c r="E195" s="212" t="s">
        <v>1466</v>
      </c>
      <c r="F195" s="213" t="s">
        <v>1467</v>
      </c>
      <c r="G195" s="214" t="s">
        <v>1419</v>
      </c>
      <c r="H195" s="215">
        <v>4</v>
      </c>
      <c r="I195" s="216"/>
      <c r="J195" s="217">
        <f>ROUND(I195*H195,2)</f>
        <v>0</v>
      </c>
      <c r="K195" s="213" t="s">
        <v>1319</v>
      </c>
      <c r="L195" s="45"/>
      <c r="M195" s="218" t="s">
        <v>19</v>
      </c>
      <c r="N195" s="219" t="s">
        <v>45</v>
      </c>
      <c r="O195" s="85"/>
      <c r="P195" s="220">
        <f>O195*H195</f>
        <v>0</v>
      </c>
      <c r="Q195" s="220">
        <v>0.087417999999999996</v>
      </c>
      <c r="R195" s="220">
        <f>Q195*H195</f>
        <v>0.34967199999999998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171</v>
      </c>
      <c r="AT195" s="222" t="s">
        <v>173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1854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1469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>
      <c r="A197" s="39"/>
      <c r="B197" s="40"/>
      <c r="C197" s="41"/>
      <c r="D197" s="243" t="s">
        <v>237</v>
      </c>
      <c r="E197" s="41"/>
      <c r="F197" s="244" t="s">
        <v>1470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237</v>
      </c>
      <c r="AU197" s="18" t="s">
        <v>84</v>
      </c>
    </row>
    <row r="198" s="2" customFormat="1" ht="24.15" customHeight="1">
      <c r="A198" s="39"/>
      <c r="B198" s="40"/>
      <c r="C198" s="266" t="s">
        <v>759</v>
      </c>
      <c r="D198" s="266" t="s">
        <v>327</v>
      </c>
      <c r="E198" s="267" t="s">
        <v>1474</v>
      </c>
      <c r="F198" s="268" t="s">
        <v>1475</v>
      </c>
      <c r="G198" s="269" t="s">
        <v>1419</v>
      </c>
      <c r="H198" s="270">
        <v>4</v>
      </c>
      <c r="I198" s="271"/>
      <c r="J198" s="272">
        <f>ROUND(I198*H198,2)</f>
        <v>0</v>
      </c>
      <c r="K198" s="268" t="s">
        <v>1319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0.10100000000000001</v>
      </c>
      <c r="R198" s="220">
        <f>Q198*H198</f>
        <v>0.40400000000000003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229</v>
      </c>
      <c r="AT198" s="222" t="s">
        <v>327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1855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1475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37.8" customHeight="1">
      <c r="A200" s="39"/>
      <c r="B200" s="40"/>
      <c r="C200" s="211" t="s">
        <v>765</v>
      </c>
      <c r="D200" s="211" t="s">
        <v>173</v>
      </c>
      <c r="E200" s="212" t="s">
        <v>1477</v>
      </c>
      <c r="F200" s="213" t="s">
        <v>1478</v>
      </c>
      <c r="G200" s="214" t="s">
        <v>1419</v>
      </c>
      <c r="H200" s="215">
        <v>4</v>
      </c>
      <c r="I200" s="216"/>
      <c r="J200" s="217">
        <f>ROUND(I200*H200,2)</f>
        <v>0</v>
      </c>
      <c r="K200" s="213" t="s">
        <v>1319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0.089999999999999997</v>
      </c>
      <c r="R200" s="220">
        <f>Q200*H200</f>
        <v>0.35999999999999999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1856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1480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3" t="s">
        <v>237</v>
      </c>
      <c r="E202" s="41"/>
      <c r="F202" s="244" t="s">
        <v>1481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237</v>
      </c>
      <c r="AU202" s="18" t="s">
        <v>84</v>
      </c>
    </row>
    <row r="203" s="2" customFormat="1" ht="24.15" customHeight="1">
      <c r="A203" s="39"/>
      <c r="B203" s="40"/>
      <c r="C203" s="266" t="s">
        <v>1192</v>
      </c>
      <c r="D203" s="266" t="s">
        <v>327</v>
      </c>
      <c r="E203" s="267" t="s">
        <v>1471</v>
      </c>
      <c r="F203" s="268" t="s">
        <v>1472</v>
      </c>
      <c r="G203" s="269" t="s">
        <v>1419</v>
      </c>
      <c r="H203" s="270">
        <v>9</v>
      </c>
      <c r="I203" s="271"/>
      <c r="J203" s="272">
        <f>ROUND(I203*H203,2)</f>
        <v>0</v>
      </c>
      <c r="K203" s="268" t="s">
        <v>1319</v>
      </c>
      <c r="L203" s="273"/>
      <c r="M203" s="274" t="s">
        <v>19</v>
      </c>
      <c r="N203" s="275" t="s">
        <v>45</v>
      </c>
      <c r="O203" s="85"/>
      <c r="P203" s="220">
        <f>O203*H203</f>
        <v>0</v>
      </c>
      <c r="Q203" s="220">
        <v>0.002</v>
      </c>
      <c r="R203" s="220">
        <f>Q203*H203</f>
        <v>0.018000000000000002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229</v>
      </c>
      <c r="AT203" s="222" t="s">
        <v>327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1857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1472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12" customFormat="1" ht="22.8" customHeight="1">
      <c r="A205" s="12"/>
      <c r="B205" s="197"/>
      <c r="C205" s="198"/>
      <c r="D205" s="199" t="s">
        <v>73</v>
      </c>
      <c r="E205" s="241" t="s">
        <v>203</v>
      </c>
      <c r="F205" s="241" t="s">
        <v>1482</v>
      </c>
      <c r="G205" s="198"/>
      <c r="H205" s="198"/>
      <c r="I205" s="201"/>
      <c r="J205" s="242">
        <f>BK205</f>
        <v>0</v>
      </c>
      <c r="K205" s="198"/>
      <c r="L205" s="203"/>
      <c r="M205" s="204"/>
      <c r="N205" s="205"/>
      <c r="O205" s="205"/>
      <c r="P205" s="206">
        <v>0</v>
      </c>
      <c r="Q205" s="205"/>
      <c r="R205" s="206">
        <v>0</v>
      </c>
      <c r="S205" s="205"/>
      <c r="T205" s="207"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82</v>
      </c>
      <c r="AT205" s="209" t="s">
        <v>73</v>
      </c>
      <c r="AU205" s="209" t="s">
        <v>82</v>
      </c>
      <c r="AY205" s="208" t="s">
        <v>172</v>
      </c>
      <c r="BK205" s="210">
        <v>0</v>
      </c>
    </row>
    <row r="206" s="12" customFormat="1" ht="22.8" customHeight="1">
      <c r="A206" s="12"/>
      <c r="B206" s="197"/>
      <c r="C206" s="198"/>
      <c r="D206" s="199" t="s">
        <v>73</v>
      </c>
      <c r="E206" s="241" t="s">
        <v>229</v>
      </c>
      <c r="F206" s="241" t="s">
        <v>1523</v>
      </c>
      <c r="G206" s="198"/>
      <c r="H206" s="198"/>
      <c r="I206" s="201"/>
      <c r="J206" s="242">
        <f>BK206</f>
        <v>0</v>
      </c>
      <c r="K206" s="198"/>
      <c r="L206" s="203"/>
      <c r="M206" s="204"/>
      <c r="N206" s="205"/>
      <c r="O206" s="205"/>
      <c r="P206" s="206">
        <f>SUM(P207:P224)</f>
        <v>0</v>
      </c>
      <c r="Q206" s="205"/>
      <c r="R206" s="206">
        <f>SUM(R207:R224)</f>
        <v>0.4570057649999999</v>
      </c>
      <c r="S206" s="205"/>
      <c r="T206" s="207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82</v>
      </c>
      <c r="AT206" s="209" t="s">
        <v>73</v>
      </c>
      <c r="AU206" s="209" t="s">
        <v>82</v>
      </c>
      <c r="AY206" s="208" t="s">
        <v>172</v>
      </c>
      <c r="BK206" s="210">
        <f>SUM(BK207:BK224)</f>
        <v>0</v>
      </c>
    </row>
    <row r="207" s="2" customFormat="1" ht="21.75" customHeight="1">
      <c r="A207" s="39"/>
      <c r="B207" s="40"/>
      <c r="C207" s="266" t="s">
        <v>543</v>
      </c>
      <c r="D207" s="266" t="s">
        <v>327</v>
      </c>
      <c r="E207" s="267" t="s">
        <v>1858</v>
      </c>
      <c r="F207" s="268" t="s">
        <v>1859</v>
      </c>
      <c r="G207" s="269" t="s">
        <v>1526</v>
      </c>
      <c r="H207" s="270">
        <v>73.072999999999993</v>
      </c>
      <c r="I207" s="271"/>
      <c r="J207" s="272">
        <f>ROUND(I207*H207,2)</f>
        <v>0</v>
      </c>
      <c r="K207" s="268" t="s">
        <v>1319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0.0061599999999999997</v>
      </c>
      <c r="R207" s="220">
        <f>Q207*H207</f>
        <v>0.45012967999999992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229</v>
      </c>
      <c r="AT207" s="222" t="s">
        <v>327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1860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1859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13" customFormat="1">
      <c r="A209" s="13"/>
      <c r="B209" s="230"/>
      <c r="C209" s="231"/>
      <c r="D209" s="224" t="s">
        <v>183</v>
      </c>
      <c r="E209" s="232" t="s">
        <v>19</v>
      </c>
      <c r="F209" s="233" t="s">
        <v>1861</v>
      </c>
      <c r="G209" s="231"/>
      <c r="H209" s="234">
        <v>73.072999999999993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183</v>
      </c>
      <c r="AU209" s="240" t="s">
        <v>84</v>
      </c>
      <c r="AV209" s="13" t="s">
        <v>84</v>
      </c>
      <c r="AW209" s="13" t="s">
        <v>37</v>
      </c>
      <c r="AX209" s="13" t="s">
        <v>82</v>
      </c>
      <c r="AY209" s="240" t="s">
        <v>172</v>
      </c>
    </row>
    <row r="210" s="2" customFormat="1" ht="24.15" customHeight="1">
      <c r="A210" s="39"/>
      <c r="B210" s="40"/>
      <c r="C210" s="211" t="s">
        <v>1211</v>
      </c>
      <c r="D210" s="211" t="s">
        <v>173</v>
      </c>
      <c r="E210" s="212" t="s">
        <v>1862</v>
      </c>
      <c r="F210" s="213" t="s">
        <v>1863</v>
      </c>
      <c r="G210" s="214" t="s">
        <v>1526</v>
      </c>
      <c r="H210" s="215">
        <v>66.430000000000007</v>
      </c>
      <c r="I210" s="216"/>
      <c r="J210" s="217">
        <f>ROUND(I210*H210,2)</f>
        <v>0</v>
      </c>
      <c r="K210" s="213" t="s">
        <v>1319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1.5999999999999999E-05</v>
      </c>
      <c r="R210" s="220">
        <f>Q210*H210</f>
        <v>0.00106288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1864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1865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3" t="s">
        <v>237</v>
      </c>
      <c r="E212" s="41"/>
      <c r="F212" s="244" t="s">
        <v>1866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237</v>
      </c>
      <c r="AU212" s="18" t="s">
        <v>84</v>
      </c>
    </row>
    <row r="213" s="13" customFormat="1">
      <c r="A213" s="13"/>
      <c r="B213" s="230"/>
      <c r="C213" s="231"/>
      <c r="D213" s="224" t="s">
        <v>183</v>
      </c>
      <c r="E213" s="232" t="s">
        <v>19</v>
      </c>
      <c r="F213" s="233" t="s">
        <v>1867</v>
      </c>
      <c r="G213" s="231"/>
      <c r="H213" s="234">
        <v>66.430000000000007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183</v>
      </c>
      <c r="AU213" s="240" t="s">
        <v>84</v>
      </c>
      <c r="AV213" s="13" t="s">
        <v>84</v>
      </c>
      <c r="AW213" s="13" t="s">
        <v>37</v>
      </c>
      <c r="AX213" s="13" t="s">
        <v>82</v>
      </c>
      <c r="AY213" s="240" t="s">
        <v>172</v>
      </c>
    </row>
    <row r="214" s="2" customFormat="1" ht="21.75" customHeight="1">
      <c r="A214" s="39"/>
      <c r="B214" s="40"/>
      <c r="C214" s="211" t="s">
        <v>1222</v>
      </c>
      <c r="D214" s="211" t="s">
        <v>173</v>
      </c>
      <c r="E214" s="212" t="s">
        <v>1534</v>
      </c>
      <c r="F214" s="213" t="s">
        <v>1535</v>
      </c>
      <c r="G214" s="214" t="s">
        <v>1526</v>
      </c>
      <c r="H214" s="215">
        <v>66.430000000000007</v>
      </c>
      <c r="I214" s="216"/>
      <c r="J214" s="217">
        <f>ROUND(I214*H214,2)</f>
        <v>0</v>
      </c>
      <c r="K214" s="213" t="s">
        <v>1319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1868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1537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3" t="s">
        <v>237</v>
      </c>
      <c r="E216" s="41"/>
      <c r="F216" s="244" t="s">
        <v>1538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237</v>
      </c>
      <c r="AU216" s="18" t="s">
        <v>84</v>
      </c>
    </row>
    <row r="217" s="13" customFormat="1">
      <c r="A217" s="13"/>
      <c r="B217" s="230"/>
      <c r="C217" s="231"/>
      <c r="D217" s="224" t="s">
        <v>183</v>
      </c>
      <c r="E217" s="232" t="s">
        <v>19</v>
      </c>
      <c r="F217" s="233" t="s">
        <v>1867</v>
      </c>
      <c r="G217" s="231"/>
      <c r="H217" s="234">
        <v>66.430000000000007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183</v>
      </c>
      <c r="AU217" s="240" t="s">
        <v>84</v>
      </c>
      <c r="AV217" s="13" t="s">
        <v>84</v>
      </c>
      <c r="AW217" s="13" t="s">
        <v>37</v>
      </c>
      <c r="AX217" s="13" t="s">
        <v>82</v>
      </c>
      <c r="AY217" s="240" t="s">
        <v>172</v>
      </c>
    </row>
    <row r="218" s="2" customFormat="1" ht="24.15" customHeight="1">
      <c r="A218" s="39"/>
      <c r="B218" s="40"/>
      <c r="C218" s="211" t="s">
        <v>1236</v>
      </c>
      <c r="D218" s="211" t="s">
        <v>173</v>
      </c>
      <c r="E218" s="212" t="s">
        <v>1540</v>
      </c>
      <c r="F218" s="213" t="s">
        <v>1541</v>
      </c>
      <c r="G218" s="214" t="s">
        <v>1542</v>
      </c>
      <c r="H218" s="215">
        <v>3</v>
      </c>
      <c r="I218" s="216"/>
      <c r="J218" s="217">
        <f>ROUND(I218*H218,2)</f>
        <v>0</v>
      </c>
      <c r="K218" s="213" t="s">
        <v>1319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0.0003102</v>
      </c>
      <c r="R218" s="220">
        <f>Q218*H218</f>
        <v>0.00093059999999999996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1869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1544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3" t="s">
        <v>237</v>
      </c>
      <c r="E220" s="41"/>
      <c r="F220" s="244" t="s">
        <v>1545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237</v>
      </c>
      <c r="AU220" s="18" t="s">
        <v>84</v>
      </c>
    </row>
    <row r="221" s="2" customFormat="1" ht="24.15" customHeight="1">
      <c r="A221" s="39"/>
      <c r="B221" s="40"/>
      <c r="C221" s="211" t="s">
        <v>541</v>
      </c>
      <c r="D221" s="211" t="s">
        <v>173</v>
      </c>
      <c r="E221" s="212" t="s">
        <v>1656</v>
      </c>
      <c r="F221" s="213" t="s">
        <v>1657</v>
      </c>
      <c r="G221" s="214" t="s">
        <v>1526</v>
      </c>
      <c r="H221" s="215">
        <v>66.430000000000007</v>
      </c>
      <c r="I221" s="216"/>
      <c r="J221" s="217">
        <f>ROUND(I221*H221,2)</f>
        <v>0</v>
      </c>
      <c r="K221" s="213" t="s">
        <v>1319</v>
      </c>
      <c r="L221" s="45"/>
      <c r="M221" s="218" t="s">
        <v>19</v>
      </c>
      <c r="N221" s="219" t="s">
        <v>45</v>
      </c>
      <c r="O221" s="85"/>
      <c r="P221" s="220">
        <f>O221*H221</f>
        <v>0</v>
      </c>
      <c r="Q221" s="220">
        <v>7.3499999999999998E-05</v>
      </c>
      <c r="R221" s="220">
        <f>Q221*H221</f>
        <v>0.0048826049999999999</v>
      </c>
      <c r="S221" s="220">
        <v>0</v>
      </c>
      <c r="T221" s="22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2" t="s">
        <v>171</v>
      </c>
      <c r="AT221" s="222" t="s">
        <v>173</v>
      </c>
      <c r="AU221" s="222" t="s">
        <v>84</v>
      </c>
      <c r="AY221" s="18" t="s">
        <v>172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8" t="s">
        <v>82</v>
      </c>
      <c r="BK221" s="223">
        <f>ROUND(I221*H221,2)</f>
        <v>0</v>
      </c>
      <c r="BL221" s="18" t="s">
        <v>171</v>
      </c>
      <c r="BM221" s="222" t="s">
        <v>1870</v>
      </c>
    </row>
    <row r="222" s="2" customFormat="1">
      <c r="A222" s="39"/>
      <c r="B222" s="40"/>
      <c r="C222" s="41"/>
      <c r="D222" s="224" t="s">
        <v>179</v>
      </c>
      <c r="E222" s="41"/>
      <c r="F222" s="225" t="s">
        <v>1659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179</v>
      </c>
      <c r="AU222" s="18" t="s">
        <v>84</v>
      </c>
    </row>
    <row r="223" s="2" customFormat="1">
      <c r="A223" s="39"/>
      <c r="B223" s="40"/>
      <c r="C223" s="41"/>
      <c r="D223" s="243" t="s">
        <v>237</v>
      </c>
      <c r="E223" s="41"/>
      <c r="F223" s="244" t="s">
        <v>1660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237</v>
      </c>
      <c r="AU223" s="18" t="s">
        <v>84</v>
      </c>
    </row>
    <row r="224" s="13" customFormat="1">
      <c r="A224" s="13"/>
      <c r="B224" s="230"/>
      <c r="C224" s="231"/>
      <c r="D224" s="224" t="s">
        <v>183</v>
      </c>
      <c r="E224" s="232" t="s">
        <v>19</v>
      </c>
      <c r="F224" s="233" t="s">
        <v>1867</v>
      </c>
      <c r="G224" s="231"/>
      <c r="H224" s="234">
        <v>66.430000000000007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183</v>
      </c>
      <c r="AU224" s="240" t="s">
        <v>84</v>
      </c>
      <c r="AV224" s="13" t="s">
        <v>84</v>
      </c>
      <c r="AW224" s="13" t="s">
        <v>37</v>
      </c>
      <c r="AX224" s="13" t="s">
        <v>82</v>
      </c>
      <c r="AY224" s="240" t="s">
        <v>172</v>
      </c>
    </row>
    <row r="225" s="12" customFormat="1" ht="22.8" customHeight="1">
      <c r="A225" s="12"/>
      <c r="B225" s="197"/>
      <c r="C225" s="198"/>
      <c r="D225" s="199" t="s">
        <v>73</v>
      </c>
      <c r="E225" s="241" t="s">
        <v>1680</v>
      </c>
      <c r="F225" s="241" t="s">
        <v>1681</v>
      </c>
      <c r="G225" s="198"/>
      <c r="H225" s="198"/>
      <c r="I225" s="201"/>
      <c r="J225" s="242">
        <f>BK225</f>
        <v>0</v>
      </c>
      <c r="K225" s="198"/>
      <c r="L225" s="203"/>
      <c r="M225" s="204"/>
      <c r="N225" s="205"/>
      <c r="O225" s="205"/>
      <c r="P225" s="206">
        <v>0</v>
      </c>
      <c r="Q225" s="205"/>
      <c r="R225" s="206">
        <v>0</v>
      </c>
      <c r="S225" s="205"/>
      <c r="T225" s="207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82</v>
      </c>
      <c r="AT225" s="209" t="s">
        <v>73</v>
      </c>
      <c r="AU225" s="209" t="s">
        <v>82</v>
      </c>
      <c r="AY225" s="208" t="s">
        <v>172</v>
      </c>
      <c r="BK225" s="210">
        <v>0</v>
      </c>
    </row>
    <row r="226" s="12" customFormat="1" ht="22.8" customHeight="1">
      <c r="A226" s="12"/>
      <c r="B226" s="197"/>
      <c r="C226" s="198"/>
      <c r="D226" s="199" t="s">
        <v>73</v>
      </c>
      <c r="E226" s="241" t="s">
        <v>1704</v>
      </c>
      <c r="F226" s="241" t="s">
        <v>1705</v>
      </c>
      <c r="G226" s="198"/>
      <c r="H226" s="198"/>
      <c r="I226" s="201"/>
      <c r="J226" s="242">
        <f>BK226</f>
        <v>0</v>
      </c>
      <c r="K226" s="198"/>
      <c r="L226" s="203"/>
      <c r="M226" s="204"/>
      <c r="N226" s="205"/>
      <c r="O226" s="205"/>
      <c r="P226" s="206">
        <f>SUM(P227:P230)</f>
        <v>0</v>
      </c>
      <c r="Q226" s="205"/>
      <c r="R226" s="206">
        <f>SUM(R227:R230)</f>
        <v>0</v>
      </c>
      <c r="S226" s="205"/>
      <c r="T226" s="207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8" t="s">
        <v>82</v>
      </c>
      <c r="AT226" s="209" t="s">
        <v>73</v>
      </c>
      <c r="AU226" s="209" t="s">
        <v>82</v>
      </c>
      <c r="AY226" s="208" t="s">
        <v>172</v>
      </c>
      <c r="BK226" s="210">
        <f>SUM(BK227:BK230)</f>
        <v>0</v>
      </c>
    </row>
    <row r="227" s="2" customFormat="1" ht="24.15" customHeight="1">
      <c r="A227" s="39"/>
      <c r="B227" s="40"/>
      <c r="C227" s="211" t="s">
        <v>1254</v>
      </c>
      <c r="D227" s="211" t="s">
        <v>173</v>
      </c>
      <c r="E227" s="212" t="s">
        <v>1707</v>
      </c>
      <c r="F227" s="213" t="s">
        <v>1708</v>
      </c>
      <c r="G227" s="214" t="s">
        <v>1366</v>
      </c>
      <c r="H227" s="215">
        <v>8.1400000000000006</v>
      </c>
      <c r="I227" s="216"/>
      <c r="J227" s="217">
        <f>ROUND(I227*H227,2)</f>
        <v>0</v>
      </c>
      <c r="K227" s="213" t="s">
        <v>1319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84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1871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1710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84</v>
      </c>
    </row>
    <row r="229" s="2" customFormat="1">
      <c r="A229" s="39"/>
      <c r="B229" s="40"/>
      <c r="C229" s="41"/>
      <c r="D229" s="243" t="s">
        <v>237</v>
      </c>
      <c r="E229" s="41"/>
      <c r="F229" s="244" t="s">
        <v>1711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237</v>
      </c>
      <c r="AU229" s="18" t="s">
        <v>84</v>
      </c>
    </row>
    <row r="230" s="13" customFormat="1">
      <c r="A230" s="13"/>
      <c r="B230" s="230"/>
      <c r="C230" s="231"/>
      <c r="D230" s="224" t="s">
        <v>183</v>
      </c>
      <c r="E230" s="232" t="s">
        <v>19</v>
      </c>
      <c r="F230" s="233" t="s">
        <v>1872</v>
      </c>
      <c r="G230" s="231"/>
      <c r="H230" s="234">
        <v>8.1400000000000006</v>
      </c>
      <c r="I230" s="235"/>
      <c r="J230" s="231"/>
      <c r="K230" s="231"/>
      <c r="L230" s="236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183</v>
      </c>
      <c r="AU230" s="240" t="s">
        <v>84</v>
      </c>
      <c r="AV230" s="13" t="s">
        <v>84</v>
      </c>
      <c r="AW230" s="13" t="s">
        <v>37</v>
      </c>
      <c r="AX230" s="13" t="s">
        <v>82</v>
      </c>
      <c r="AY230" s="240" t="s">
        <v>172</v>
      </c>
    </row>
    <row r="231" s="2" customFormat="1" ht="6.96" customHeight="1">
      <c r="A231" s="3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t9HrT2tR91z0Dr+FREhGwDeKVWmG1LEiBtJNpLFYyQtBbDGc4KhIaD8x1Hli9rRZogMartO3uJCHZEBolJKOtg==" hashValue="GkiGj9J+e1iGlM5HlD5JxoJX6ORdh+QVa6M9SJ6M7wtNig7iZzAlhqTFBS84ZcgqK6Oue5tt5YauLHTaYJFvzA==" algorithmName="SHA-512" password="CC35"/>
  <autoFilter ref="C85:K23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5101301"/>
    <hyperlink ref="F94" r:id="rId2" display="https://podminky.urs.cz/item/CS_URS_2025_02/131351201"/>
    <hyperlink ref="F99" r:id="rId3" display="https://podminky.urs.cz/item/CS_URS_2025_02/132354204"/>
    <hyperlink ref="F104" r:id="rId4" display="https://podminky.urs.cz/item/CS_URS_2025_02/151101101"/>
    <hyperlink ref="F110" r:id="rId5" display="https://podminky.urs.cz/item/CS_URS_2025_02/151101111"/>
    <hyperlink ref="F116" r:id="rId6" display="https://podminky.urs.cz/item/CS_URS_2025_02/162751136"/>
    <hyperlink ref="F121" r:id="rId7" display="https://podminky.urs.cz/item/CS_URS_2025_02/167151102"/>
    <hyperlink ref="F125" r:id="rId8" display="https://podminky.urs.cz/item/CS_URS_2025_02/171201221"/>
    <hyperlink ref="F129" r:id="rId9" display="https://podminky.urs.cz/item/CS_URS_2025_02/171251201"/>
    <hyperlink ref="F133" r:id="rId10" display="https://podminky.urs.cz/item/CS_URS_2025_02/174151101"/>
    <hyperlink ref="F139" r:id="rId11" display="https://podminky.urs.cz/item/CS_URS_2025_02/175151101"/>
    <hyperlink ref="F147" r:id="rId12" display="https://podminky.urs.cz/item/CS_URS_2025_02/181913112"/>
    <hyperlink ref="F154" r:id="rId13" display="https://podminky.urs.cz/item/CS_URS_2025_02/451572111"/>
    <hyperlink ref="F159" r:id="rId14" display="https://podminky.urs.cz/item/CS_URS_2025_02/452311151"/>
    <hyperlink ref="F166" r:id="rId15" display="https://podminky.urs.cz/item/CS_URS_2025_02/894414111"/>
    <hyperlink ref="F175" r:id="rId16" display="https://podminky.urs.cz/item/CS_URS_2025_02/894411311"/>
    <hyperlink ref="F180" r:id="rId17" display="https://podminky.urs.cz/item/CS_URS_2025_02/894412411"/>
    <hyperlink ref="F185" r:id="rId18" display="https://podminky.urs.cz/item/CS_URS_2025_02/894414211"/>
    <hyperlink ref="F194" r:id="rId19" display="https://podminky.urs.cz/item/CS_URS_2025_02/452112112"/>
    <hyperlink ref="F197" r:id="rId20" display="https://podminky.urs.cz/item/CS_URS_2025_02/452112122"/>
    <hyperlink ref="F202" r:id="rId21" display="https://podminky.urs.cz/item/CS_URS_2025_02/899104112"/>
    <hyperlink ref="F212" r:id="rId22" display="https://podminky.urs.cz/item/CS_URS_2025_02/871360430"/>
    <hyperlink ref="F216" r:id="rId23" display="https://podminky.urs.cz/item/CS_URS_2025_02/359901211"/>
    <hyperlink ref="F220" r:id="rId24" display="https://podminky.urs.cz/item/CS_URS_2025_02/892372121"/>
    <hyperlink ref="F223" r:id="rId25" display="https://podminky.urs.cz/item/CS_URS_2025_02/899722112"/>
    <hyperlink ref="F229" r:id="rId26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1875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ROUND((SUM(BE89:BE166)),  2)</f>
        <v>0</v>
      </c>
      <c r="G35" s="39"/>
      <c r="H35" s="39"/>
      <c r="I35" s="158">
        <v>0.20999999999999999</v>
      </c>
      <c r="J35" s="157">
        <f>ROUND(((SUM(BE89:BE166))*I35),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ROUND((SUM(BF89:BF166)),  2)</f>
        <v>0</v>
      </c>
      <c r="G36" s="39"/>
      <c r="H36" s="39"/>
      <c r="I36" s="158">
        <v>0.14999999999999999</v>
      </c>
      <c r="J36" s="157">
        <f>ROUND(((SUM(BF89:BF166))*I36),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ROUND((SUM(BG89:BG166)),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ROUND((SUM(BH89:BH166)),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ROUND((SUM(BI89:BI166)),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elektro VO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1876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1877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1878</v>
      </c>
      <c r="E66" s="183"/>
      <c r="F66" s="183"/>
      <c r="G66" s="183"/>
      <c r="H66" s="183"/>
      <c r="I66" s="183"/>
      <c r="J66" s="184">
        <f>J105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1879</v>
      </c>
      <c r="E67" s="183"/>
      <c r="F67" s="183"/>
      <c r="G67" s="183"/>
      <c r="H67" s="183"/>
      <c r="I67" s="183"/>
      <c r="J67" s="184">
        <f>J163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147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1873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1874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01 - elektro VO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Cheb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25</v>
      </c>
      <c r="D85" s="41"/>
      <c r="E85" s="41"/>
      <c r="F85" s="28" t="str">
        <f>E17</f>
        <v>město Cheb</v>
      </c>
      <c r="G85" s="41"/>
      <c r="H85" s="41"/>
      <c r="I85" s="33" t="s">
        <v>32</v>
      </c>
      <c r="J85" s="37" t="str">
        <f>E23</f>
        <v>Stráský, Hustý a partneři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30</v>
      </c>
      <c r="D86" s="41"/>
      <c r="E86" s="41"/>
      <c r="F86" s="28" t="str">
        <f>IF(E20="","",E20)</f>
        <v>Vyplň údaj</v>
      </c>
      <c r="G86" s="41"/>
      <c r="H86" s="41"/>
      <c r="I86" s="33" t="s">
        <v>35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158</v>
      </c>
      <c r="D88" s="189" t="s">
        <v>59</v>
      </c>
      <c r="E88" s="189" t="s">
        <v>55</v>
      </c>
      <c r="F88" s="189" t="s">
        <v>56</v>
      </c>
      <c r="G88" s="189" t="s">
        <v>159</v>
      </c>
      <c r="H88" s="189" t="s">
        <v>160</v>
      </c>
      <c r="I88" s="189" t="s">
        <v>161</v>
      </c>
      <c r="J88" s="189" t="s">
        <v>151</v>
      </c>
      <c r="K88" s="190" t="s">
        <v>162</v>
      </c>
      <c r="L88" s="191"/>
      <c r="M88" s="93" t="s">
        <v>19</v>
      </c>
      <c r="N88" s="94" t="s">
        <v>44</v>
      </c>
      <c r="O88" s="94" t="s">
        <v>163</v>
      </c>
      <c r="P88" s="94" t="s">
        <v>164</v>
      </c>
      <c r="Q88" s="94" t="s">
        <v>165</v>
      </c>
      <c r="R88" s="94" t="s">
        <v>166</v>
      </c>
      <c r="S88" s="94" t="s">
        <v>167</v>
      </c>
      <c r="T88" s="95" t="s">
        <v>168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169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0.41877750000000002</v>
      </c>
      <c r="S89" s="97"/>
      <c r="T89" s="195">
        <f>T90</f>
        <v>4.4000000000000004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73</v>
      </c>
      <c r="AU89" s="18" t="s">
        <v>152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73</v>
      </c>
      <c r="E90" s="200" t="s">
        <v>327</v>
      </c>
      <c r="F90" s="200" t="s">
        <v>1880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P91+P105+P163</f>
        <v>0</v>
      </c>
      <c r="Q90" s="205"/>
      <c r="R90" s="206">
        <f>R91+R105+R163</f>
        <v>0.41877750000000002</v>
      </c>
      <c r="S90" s="205"/>
      <c r="T90" s="207">
        <f>T91+T105+T163</f>
        <v>4.4000000000000004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191</v>
      </c>
      <c r="AT90" s="209" t="s">
        <v>73</v>
      </c>
      <c r="AU90" s="209" t="s">
        <v>74</v>
      </c>
      <c r="AY90" s="208" t="s">
        <v>172</v>
      </c>
      <c r="BK90" s="210">
        <f>BK91+BK105+BK163</f>
        <v>0</v>
      </c>
    </row>
    <row r="91" s="12" customFormat="1" ht="22.8" customHeight="1">
      <c r="A91" s="12"/>
      <c r="B91" s="197"/>
      <c r="C91" s="198"/>
      <c r="D91" s="199" t="s">
        <v>73</v>
      </c>
      <c r="E91" s="241" t="s">
        <v>119</v>
      </c>
      <c r="F91" s="241" t="s">
        <v>1881</v>
      </c>
      <c r="G91" s="198"/>
      <c r="H91" s="198"/>
      <c r="I91" s="201"/>
      <c r="J91" s="242">
        <f>BK91</f>
        <v>0</v>
      </c>
      <c r="K91" s="198"/>
      <c r="L91" s="203"/>
      <c r="M91" s="204"/>
      <c r="N91" s="205"/>
      <c r="O91" s="205"/>
      <c r="P91" s="206">
        <f>SUM(P92:P104)</f>
        <v>0</v>
      </c>
      <c r="Q91" s="205"/>
      <c r="R91" s="206">
        <f>SUM(R92:R104)</f>
        <v>0</v>
      </c>
      <c r="S91" s="205"/>
      <c r="T91" s="207">
        <f>SUM(T92:T104)</f>
        <v>4.4000000000000004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82</v>
      </c>
      <c r="AT91" s="209" t="s">
        <v>73</v>
      </c>
      <c r="AU91" s="209" t="s">
        <v>82</v>
      </c>
      <c r="AY91" s="208" t="s">
        <v>172</v>
      </c>
      <c r="BK91" s="210">
        <f>SUM(BK92:BK104)</f>
        <v>0</v>
      </c>
    </row>
    <row r="92" s="2" customFormat="1" ht="24.15" customHeight="1">
      <c r="A92" s="39"/>
      <c r="B92" s="40"/>
      <c r="C92" s="211" t="s">
        <v>82</v>
      </c>
      <c r="D92" s="211" t="s">
        <v>173</v>
      </c>
      <c r="E92" s="212" t="s">
        <v>1882</v>
      </c>
      <c r="F92" s="213" t="s">
        <v>1883</v>
      </c>
      <c r="G92" s="214" t="s">
        <v>1419</v>
      </c>
      <c r="H92" s="215">
        <v>2</v>
      </c>
      <c r="I92" s="216"/>
      <c r="J92" s="217">
        <f>ROUND(I92*H92,2)</f>
        <v>0</v>
      </c>
      <c r="K92" s="213" t="s">
        <v>1319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84</v>
      </c>
    </row>
    <row r="93" s="2" customFormat="1">
      <c r="A93" s="39"/>
      <c r="B93" s="40"/>
      <c r="C93" s="41"/>
      <c r="D93" s="224" t="s">
        <v>179</v>
      </c>
      <c r="E93" s="41"/>
      <c r="F93" s="225" t="s">
        <v>1884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3" t="s">
        <v>237</v>
      </c>
      <c r="E94" s="41"/>
      <c r="F94" s="244" t="s">
        <v>1885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237</v>
      </c>
      <c r="AU94" s="18" t="s">
        <v>84</v>
      </c>
    </row>
    <row r="95" s="2" customFormat="1" ht="24.15" customHeight="1">
      <c r="A95" s="39"/>
      <c r="B95" s="40"/>
      <c r="C95" s="211" t="s">
        <v>84</v>
      </c>
      <c r="D95" s="211" t="s">
        <v>173</v>
      </c>
      <c r="E95" s="212" t="s">
        <v>1886</v>
      </c>
      <c r="F95" s="213" t="s">
        <v>1887</v>
      </c>
      <c r="G95" s="214" t="s">
        <v>1419</v>
      </c>
      <c r="H95" s="215">
        <v>2</v>
      </c>
      <c r="I95" s="216"/>
      <c r="J95" s="217">
        <f>ROUND(I95*H95,2)</f>
        <v>0</v>
      </c>
      <c r="K95" s="213" t="s">
        <v>1319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171</v>
      </c>
    </row>
    <row r="96" s="2" customFormat="1">
      <c r="A96" s="39"/>
      <c r="B96" s="40"/>
      <c r="C96" s="41"/>
      <c r="D96" s="224" t="s">
        <v>179</v>
      </c>
      <c r="E96" s="41"/>
      <c r="F96" s="225" t="s">
        <v>1888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3" t="s">
        <v>237</v>
      </c>
      <c r="E97" s="41"/>
      <c r="F97" s="244" t="s">
        <v>1889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237</v>
      </c>
      <c r="AU97" s="18" t="s">
        <v>84</v>
      </c>
    </row>
    <row r="98" s="2" customFormat="1" ht="16.5" customHeight="1">
      <c r="A98" s="39"/>
      <c r="B98" s="40"/>
      <c r="C98" s="211" t="s">
        <v>191</v>
      </c>
      <c r="D98" s="211" t="s">
        <v>173</v>
      </c>
      <c r="E98" s="212" t="s">
        <v>1890</v>
      </c>
      <c r="F98" s="213" t="s">
        <v>1891</v>
      </c>
      <c r="G98" s="214" t="s">
        <v>1325</v>
      </c>
      <c r="H98" s="215">
        <v>2</v>
      </c>
      <c r="I98" s="216"/>
      <c r="J98" s="217">
        <f>ROUND(I98*H98,2)</f>
        <v>0</v>
      </c>
      <c r="K98" s="213" t="s">
        <v>1319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2.2000000000000002</v>
      </c>
      <c r="T98" s="221">
        <f>S98*H98</f>
        <v>4.4000000000000004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212</v>
      </c>
    </row>
    <row r="99" s="2" customFormat="1">
      <c r="A99" s="39"/>
      <c r="B99" s="40"/>
      <c r="C99" s="41"/>
      <c r="D99" s="224" t="s">
        <v>179</v>
      </c>
      <c r="E99" s="41"/>
      <c r="F99" s="225" t="s">
        <v>1892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3" t="s">
        <v>237</v>
      </c>
      <c r="E100" s="41"/>
      <c r="F100" s="244" t="s">
        <v>1893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237</v>
      </c>
      <c r="AU100" s="18" t="s">
        <v>84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1894</v>
      </c>
      <c r="F101" s="213" t="s">
        <v>1895</v>
      </c>
      <c r="G101" s="214" t="s">
        <v>1366</v>
      </c>
      <c r="H101" s="215">
        <v>2.7999999999999998</v>
      </c>
      <c r="I101" s="216"/>
      <c r="J101" s="217">
        <f>ROUND(I101*H101,2)</f>
        <v>0</v>
      </c>
      <c r="K101" s="213" t="s">
        <v>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229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1895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13" customFormat="1">
      <c r="A103" s="13"/>
      <c r="B103" s="230"/>
      <c r="C103" s="231"/>
      <c r="D103" s="224" t="s">
        <v>183</v>
      </c>
      <c r="E103" s="232" t="s">
        <v>19</v>
      </c>
      <c r="F103" s="233" t="s">
        <v>1896</v>
      </c>
      <c r="G103" s="231"/>
      <c r="H103" s="234">
        <v>2.7999999999999998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183</v>
      </c>
      <c r="AU103" s="240" t="s">
        <v>84</v>
      </c>
      <c r="AV103" s="13" t="s">
        <v>84</v>
      </c>
      <c r="AW103" s="13" t="s">
        <v>37</v>
      </c>
      <c r="AX103" s="13" t="s">
        <v>74</v>
      </c>
      <c r="AY103" s="240" t="s">
        <v>172</v>
      </c>
    </row>
    <row r="104" s="14" customFormat="1">
      <c r="A104" s="14"/>
      <c r="B104" s="255"/>
      <c r="C104" s="256"/>
      <c r="D104" s="224" t="s">
        <v>183</v>
      </c>
      <c r="E104" s="257" t="s">
        <v>19</v>
      </c>
      <c r="F104" s="258" t="s">
        <v>1330</v>
      </c>
      <c r="G104" s="256"/>
      <c r="H104" s="259">
        <v>2.7999999999999998</v>
      </c>
      <c r="I104" s="260"/>
      <c r="J104" s="256"/>
      <c r="K104" s="256"/>
      <c r="L104" s="261"/>
      <c r="M104" s="262"/>
      <c r="N104" s="263"/>
      <c r="O104" s="263"/>
      <c r="P104" s="263"/>
      <c r="Q104" s="263"/>
      <c r="R104" s="263"/>
      <c r="S104" s="263"/>
      <c r="T104" s="26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5" t="s">
        <v>183</v>
      </c>
      <c r="AU104" s="265" t="s">
        <v>84</v>
      </c>
      <c r="AV104" s="14" t="s">
        <v>171</v>
      </c>
      <c r="AW104" s="14" t="s">
        <v>37</v>
      </c>
      <c r="AX104" s="14" t="s">
        <v>82</v>
      </c>
      <c r="AY104" s="265" t="s">
        <v>172</v>
      </c>
    </row>
    <row r="105" s="12" customFormat="1" ht="22.8" customHeight="1">
      <c r="A105" s="12"/>
      <c r="B105" s="197"/>
      <c r="C105" s="198"/>
      <c r="D105" s="199" t="s">
        <v>73</v>
      </c>
      <c r="E105" s="241" t="s">
        <v>1897</v>
      </c>
      <c r="F105" s="241" t="s">
        <v>1898</v>
      </c>
      <c r="G105" s="198"/>
      <c r="H105" s="198"/>
      <c r="I105" s="201"/>
      <c r="J105" s="242">
        <f>BK105</f>
        <v>0</v>
      </c>
      <c r="K105" s="198"/>
      <c r="L105" s="203"/>
      <c r="M105" s="204"/>
      <c r="N105" s="205"/>
      <c r="O105" s="205"/>
      <c r="P105" s="206">
        <f>SUM(P106:P162)</f>
        <v>0</v>
      </c>
      <c r="Q105" s="205"/>
      <c r="R105" s="206">
        <f>SUM(R106:R162)</f>
        <v>0.41877750000000002</v>
      </c>
      <c r="S105" s="205"/>
      <c r="T105" s="207">
        <f>SUM(T106:T162)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191</v>
      </c>
      <c r="AT105" s="209" t="s">
        <v>73</v>
      </c>
      <c r="AU105" s="209" t="s">
        <v>82</v>
      </c>
      <c r="AY105" s="208" t="s">
        <v>172</v>
      </c>
      <c r="BK105" s="210">
        <f>SUM(BK106:BK162)</f>
        <v>0</v>
      </c>
    </row>
    <row r="106" s="2" customFormat="1" ht="33" customHeight="1">
      <c r="A106" s="39"/>
      <c r="B106" s="40"/>
      <c r="C106" s="211" t="s">
        <v>203</v>
      </c>
      <c r="D106" s="211" t="s">
        <v>173</v>
      </c>
      <c r="E106" s="212" t="s">
        <v>1899</v>
      </c>
      <c r="F106" s="213" t="s">
        <v>1900</v>
      </c>
      <c r="G106" s="214" t="s">
        <v>1419</v>
      </c>
      <c r="H106" s="215">
        <v>5</v>
      </c>
      <c r="I106" s="216"/>
      <c r="J106" s="217">
        <f>ROUND(I106*H106,2)</f>
        <v>0</v>
      </c>
      <c r="K106" s="213" t="s">
        <v>1319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1623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1623</v>
      </c>
      <c r="BM106" s="222" t="s">
        <v>245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1900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>
      <c r="A108" s="39"/>
      <c r="B108" s="40"/>
      <c r="C108" s="41"/>
      <c r="D108" s="243" t="s">
        <v>237</v>
      </c>
      <c r="E108" s="41"/>
      <c r="F108" s="244" t="s">
        <v>1901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237</v>
      </c>
      <c r="AU108" s="18" t="s">
        <v>84</v>
      </c>
    </row>
    <row r="109" s="2" customFormat="1" ht="16.5" customHeight="1">
      <c r="A109" s="39"/>
      <c r="B109" s="40"/>
      <c r="C109" s="266" t="s">
        <v>212</v>
      </c>
      <c r="D109" s="266" t="s">
        <v>327</v>
      </c>
      <c r="E109" s="267" t="s">
        <v>1902</v>
      </c>
      <c r="F109" s="268" t="s">
        <v>1903</v>
      </c>
      <c r="G109" s="269" t="s">
        <v>1419</v>
      </c>
      <c r="H109" s="270">
        <v>4</v>
      </c>
      <c r="I109" s="271"/>
      <c r="J109" s="272">
        <f>ROUND(I109*H109,2)</f>
        <v>0</v>
      </c>
      <c r="K109" s="268" t="s">
        <v>19</v>
      </c>
      <c r="L109" s="273"/>
      <c r="M109" s="274" t="s">
        <v>19</v>
      </c>
      <c r="N109" s="275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1904</v>
      </c>
      <c r="AT109" s="222" t="s">
        <v>327</v>
      </c>
      <c r="AU109" s="222" t="s">
        <v>84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1623</v>
      </c>
      <c r="BM109" s="222" t="s">
        <v>259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1903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84</v>
      </c>
    </row>
    <row r="111" s="2" customFormat="1" ht="16.5" customHeight="1">
      <c r="A111" s="39"/>
      <c r="B111" s="40"/>
      <c r="C111" s="266" t="s">
        <v>219</v>
      </c>
      <c r="D111" s="266" t="s">
        <v>327</v>
      </c>
      <c r="E111" s="267" t="s">
        <v>1905</v>
      </c>
      <c r="F111" s="268" t="s">
        <v>1906</v>
      </c>
      <c r="G111" s="269" t="s">
        <v>1419</v>
      </c>
      <c r="H111" s="270">
        <v>1</v>
      </c>
      <c r="I111" s="271"/>
      <c r="J111" s="272">
        <f>ROUND(I111*H111,2)</f>
        <v>0</v>
      </c>
      <c r="K111" s="268" t="s">
        <v>19</v>
      </c>
      <c r="L111" s="273"/>
      <c r="M111" s="274" t="s">
        <v>19</v>
      </c>
      <c r="N111" s="275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1904</v>
      </c>
      <c r="AT111" s="222" t="s">
        <v>327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1623</v>
      </c>
      <c r="BM111" s="222" t="s">
        <v>640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1906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 ht="24.15" customHeight="1">
      <c r="A113" s="39"/>
      <c r="B113" s="40"/>
      <c r="C113" s="211" t="s">
        <v>229</v>
      </c>
      <c r="D113" s="211" t="s">
        <v>173</v>
      </c>
      <c r="E113" s="212" t="s">
        <v>1907</v>
      </c>
      <c r="F113" s="213" t="s">
        <v>1908</v>
      </c>
      <c r="G113" s="214" t="s">
        <v>1419</v>
      </c>
      <c r="H113" s="215">
        <v>5</v>
      </c>
      <c r="I113" s="216"/>
      <c r="J113" s="217">
        <f>ROUND(I113*H113,2)</f>
        <v>0</v>
      </c>
      <c r="K113" s="213" t="s">
        <v>1319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1623</v>
      </c>
      <c r="AT113" s="222" t="s">
        <v>173</v>
      </c>
      <c r="AU113" s="222" t="s">
        <v>84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1623</v>
      </c>
      <c r="BM113" s="222" t="s">
        <v>273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1909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>
      <c r="A115" s="39"/>
      <c r="B115" s="40"/>
      <c r="C115" s="41"/>
      <c r="D115" s="243" t="s">
        <v>237</v>
      </c>
      <c r="E115" s="41"/>
      <c r="F115" s="244" t="s">
        <v>1910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237</v>
      </c>
      <c r="AU115" s="18" t="s">
        <v>84</v>
      </c>
    </row>
    <row r="116" s="2" customFormat="1" ht="16.5" customHeight="1">
      <c r="A116" s="39"/>
      <c r="B116" s="40"/>
      <c r="C116" s="266" t="s">
        <v>239</v>
      </c>
      <c r="D116" s="266" t="s">
        <v>327</v>
      </c>
      <c r="E116" s="267" t="s">
        <v>1911</v>
      </c>
      <c r="F116" s="268" t="s">
        <v>1912</v>
      </c>
      <c r="G116" s="269" t="s">
        <v>1419</v>
      </c>
      <c r="H116" s="270">
        <v>5</v>
      </c>
      <c r="I116" s="271"/>
      <c r="J116" s="272">
        <f>ROUND(I116*H116,2)</f>
        <v>0</v>
      </c>
      <c r="K116" s="268" t="s">
        <v>19</v>
      </c>
      <c r="L116" s="273"/>
      <c r="M116" s="274" t="s">
        <v>19</v>
      </c>
      <c r="N116" s="275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1904</v>
      </c>
      <c r="AT116" s="222" t="s">
        <v>327</v>
      </c>
      <c r="AU116" s="222" t="s">
        <v>84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1623</v>
      </c>
      <c r="BM116" s="222" t="s">
        <v>664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1912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2" customFormat="1" ht="24.15" customHeight="1">
      <c r="A118" s="39"/>
      <c r="B118" s="40"/>
      <c r="C118" s="211" t="s">
        <v>245</v>
      </c>
      <c r="D118" s="211" t="s">
        <v>173</v>
      </c>
      <c r="E118" s="212" t="s">
        <v>1913</v>
      </c>
      <c r="F118" s="213" t="s">
        <v>1914</v>
      </c>
      <c r="G118" s="214" t="s">
        <v>1419</v>
      </c>
      <c r="H118" s="215">
        <v>5</v>
      </c>
      <c r="I118" s="216"/>
      <c r="J118" s="217">
        <f>ROUND(I118*H118,2)</f>
        <v>0</v>
      </c>
      <c r="K118" s="213" t="s">
        <v>1319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1623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1623</v>
      </c>
      <c r="BM118" s="222" t="s">
        <v>677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1915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3" t="s">
        <v>237</v>
      </c>
      <c r="E120" s="41"/>
      <c r="F120" s="244" t="s">
        <v>1916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237</v>
      </c>
      <c r="AU120" s="18" t="s">
        <v>84</v>
      </c>
    </row>
    <row r="121" s="2" customFormat="1" ht="24.15" customHeight="1">
      <c r="A121" s="39"/>
      <c r="B121" s="40"/>
      <c r="C121" s="266" t="s">
        <v>251</v>
      </c>
      <c r="D121" s="266" t="s">
        <v>327</v>
      </c>
      <c r="E121" s="267" t="s">
        <v>1917</v>
      </c>
      <c r="F121" s="268" t="s">
        <v>1918</v>
      </c>
      <c r="G121" s="269" t="s">
        <v>1419</v>
      </c>
      <c r="H121" s="270">
        <v>4</v>
      </c>
      <c r="I121" s="271"/>
      <c r="J121" s="272">
        <f>ROUND(I121*H121,2)</f>
        <v>0</v>
      </c>
      <c r="K121" s="268" t="s">
        <v>1319</v>
      </c>
      <c r="L121" s="273"/>
      <c r="M121" s="274" t="s">
        <v>19</v>
      </c>
      <c r="N121" s="275" t="s">
        <v>45</v>
      </c>
      <c r="O121" s="85"/>
      <c r="P121" s="220">
        <f>O121*H121</f>
        <v>0</v>
      </c>
      <c r="Q121" s="220">
        <v>0.010500000000000001</v>
      </c>
      <c r="R121" s="220">
        <f>Q121*H121</f>
        <v>0.042000000000000003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1904</v>
      </c>
      <c r="AT121" s="222" t="s">
        <v>327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1623</v>
      </c>
      <c r="BM121" s="222" t="s">
        <v>485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1918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24.15" customHeight="1">
      <c r="A123" s="39"/>
      <c r="B123" s="40"/>
      <c r="C123" s="266" t="s">
        <v>259</v>
      </c>
      <c r="D123" s="266" t="s">
        <v>327</v>
      </c>
      <c r="E123" s="267" t="s">
        <v>1919</v>
      </c>
      <c r="F123" s="268" t="s">
        <v>1920</v>
      </c>
      <c r="G123" s="269" t="s">
        <v>1419</v>
      </c>
      <c r="H123" s="270">
        <v>1</v>
      </c>
      <c r="I123" s="271"/>
      <c r="J123" s="272">
        <f>ROUND(I123*H123,2)</f>
        <v>0</v>
      </c>
      <c r="K123" s="268" t="s">
        <v>1319</v>
      </c>
      <c r="L123" s="273"/>
      <c r="M123" s="274" t="s">
        <v>19</v>
      </c>
      <c r="N123" s="275" t="s">
        <v>45</v>
      </c>
      <c r="O123" s="85"/>
      <c r="P123" s="220">
        <f>O123*H123</f>
        <v>0</v>
      </c>
      <c r="Q123" s="220">
        <v>0.0080000000000000002</v>
      </c>
      <c r="R123" s="220">
        <f>Q123*H123</f>
        <v>0.0080000000000000002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1904</v>
      </c>
      <c r="AT123" s="222" t="s">
        <v>327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1623</v>
      </c>
      <c r="BM123" s="222" t="s">
        <v>700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1920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 ht="37.8" customHeight="1">
      <c r="A125" s="39"/>
      <c r="B125" s="40"/>
      <c r="C125" s="211" t="s">
        <v>395</v>
      </c>
      <c r="D125" s="211" t="s">
        <v>173</v>
      </c>
      <c r="E125" s="212" t="s">
        <v>1921</v>
      </c>
      <c r="F125" s="213" t="s">
        <v>1922</v>
      </c>
      <c r="G125" s="214" t="s">
        <v>1419</v>
      </c>
      <c r="H125" s="215">
        <v>15</v>
      </c>
      <c r="I125" s="216"/>
      <c r="J125" s="217">
        <f>ROUND(I125*H125,2)</f>
        <v>0</v>
      </c>
      <c r="K125" s="213" t="s">
        <v>1319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1623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1623</v>
      </c>
      <c r="BM125" s="222" t="s">
        <v>717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1923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3" t="s">
        <v>237</v>
      </c>
      <c r="E127" s="41"/>
      <c r="F127" s="244" t="s">
        <v>1924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237</v>
      </c>
      <c r="AU127" s="18" t="s">
        <v>84</v>
      </c>
    </row>
    <row r="128" s="2" customFormat="1" ht="37.8" customHeight="1">
      <c r="A128" s="39"/>
      <c r="B128" s="40"/>
      <c r="C128" s="211" t="s">
        <v>640</v>
      </c>
      <c r="D128" s="211" t="s">
        <v>173</v>
      </c>
      <c r="E128" s="212" t="s">
        <v>1925</v>
      </c>
      <c r="F128" s="213" t="s">
        <v>1926</v>
      </c>
      <c r="G128" s="214" t="s">
        <v>1419</v>
      </c>
      <c r="H128" s="215">
        <v>48</v>
      </c>
      <c r="I128" s="216"/>
      <c r="J128" s="217">
        <f>ROUND(I128*H128,2)</f>
        <v>0</v>
      </c>
      <c r="K128" s="213" t="s">
        <v>1319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1623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1623</v>
      </c>
      <c r="BM128" s="222" t="s">
        <v>731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1927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3" t="s">
        <v>237</v>
      </c>
      <c r="E130" s="41"/>
      <c r="F130" s="244" t="s">
        <v>1928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237</v>
      </c>
      <c r="AU130" s="18" t="s">
        <v>84</v>
      </c>
    </row>
    <row r="131" s="2" customFormat="1" ht="16.5" customHeight="1">
      <c r="A131" s="39"/>
      <c r="B131" s="40"/>
      <c r="C131" s="211" t="s">
        <v>8</v>
      </c>
      <c r="D131" s="211" t="s">
        <v>173</v>
      </c>
      <c r="E131" s="212" t="s">
        <v>1929</v>
      </c>
      <c r="F131" s="213" t="s">
        <v>1930</v>
      </c>
      <c r="G131" s="214" t="s">
        <v>1419</v>
      </c>
      <c r="H131" s="215">
        <v>5</v>
      </c>
      <c r="I131" s="216"/>
      <c r="J131" s="217">
        <f>ROUND(I131*H131,2)</f>
        <v>0</v>
      </c>
      <c r="K131" s="213" t="s">
        <v>1319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1623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1623</v>
      </c>
      <c r="BM131" s="222" t="s">
        <v>747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1930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3" t="s">
        <v>237</v>
      </c>
      <c r="E133" s="41"/>
      <c r="F133" s="244" t="s">
        <v>1931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237</v>
      </c>
      <c r="AU133" s="18" t="s">
        <v>84</v>
      </c>
    </row>
    <row r="134" s="2" customFormat="1" ht="16.5" customHeight="1">
      <c r="A134" s="39"/>
      <c r="B134" s="40"/>
      <c r="C134" s="266" t="s">
        <v>273</v>
      </c>
      <c r="D134" s="266" t="s">
        <v>327</v>
      </c>
      <c r="E134" s="267" t="s">
        <v>1932</v>
      </c>
      <c r="F134" s="268" t="s">
        <v>1933</v>
      </c>
      <c r="G134" s="269" t="s">
        <v>1419</v>
      </c>
      <c r="H134" s="270">
        <v>5</v>
      </c>
      <c r="I134" s="271"/>
      <c r="J134" s="272">
        <f>ROUND(I134*H134,2)</f>
        <v>0</v>
      </c>
      <c r="K134" s="268" t="s">
        <v>1319</v>
      </c>
      <c r="L134" s="273"/>
      <c r="M134" s="274" t="s">
        <v>19</v>
      </c>
      <c r="N134" s="275" t="s">
        <v>45</v>
      </c>
      <c r="O134" s="85"/>
      <c r="P134" s="220">
        <f>O134*H134</f>
        <v>0</v>
      </c>
      <c r="Q134" s="220">
        <v>0.00029999999999999997</v>
      </c>
      <c r="R134" s="220">
        <f>Q134*H134</f>
        <v>0.0014999999999999998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1904</v>
      </c>
      <c r="AT134" s="222" t="s">
        <v>327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1623</v>
      </c>
      <c r="BM134" s="222" t="s">
        <v>765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1933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37.8" customHeight="1">
      <c r="A136" s="39"/>
      <c r="B136" s="40"/>
      <c r="C136" s="211" t="s">
        <v>659</v>
      </c>
      <c r="D136" s="211" t="s">
        <v>173</v>
      </c>
      <c r="E136" s="212" t="s">
        <v>1934</v>
      </c>
      <c r="F136" s="213" t="s">
        <v>1935</v>
      </c>
      <c r="G136" s="214" t="s">
        <v>1526</v>
      </c>
      <c r="H136" s="215">
        <v>60</v>
      </c>
      <c r="I136" s="216"/>
      <c r="J136" s="217">
        <f>ROUND(I136*H136,2)</f>
        <v>0</v>
      </c>
      <c r="K136" s="213" t="s">
        <v>1319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1623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1623</v>
      </c>
      <c r="BM136" s="222" t="s">
        <v>543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1936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>
      <c r="A138" s="39"/>
      <c r="B138" s="40"/>
      <c r="C138" s="41"/>
      <c r="D138" s="243" t="s">
        <v>237</v>
      </c>
      <c r="E138" s="41"/>
      <c r="F138" s="244" t="s">
        <v>1937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237</v>
      </c>
      <c r="AU138" s="18" t="s">
        <v>84</v>
      </c>
    </row>
    <row r="139" s="2" customFormat="1" ht="24.15" customHeight="1">
      <c r="A139" s="39"/>
      <c r="B139" s="40"/>
      <c r="C139" s="266" t="s">
        <v>664</v>
      </c>
      <c r="D139" s="266" t="s">
        <v>327</v>
      </c>
      <c r="E139" s="267" t="s">
        <v>1938</v>
      </c>
      <c r="F139" s="268" t="s">
        <v>1939</v>
      </c>
      <c r="G139" s="269" t="s">
        <v>1526</v>
      </c>
      <c r="H139" s="270">
        <v>69</v>
      </c>
      <c r="I139" s="271"/>
      <c r="J139" s="272">
        <f>ROUND(I139*H139,2)</f>
        <v>0</v>
      </c>
      <c r="K139" s="268" t="s">
        <v>1319</v>
      </c>
      <c r="L139" s="273"/>
      <c r="M139" s="274" t="s">
        <v>19</v>
      </c>
      <c r="N139" s="275" t="s">
        <v>45</v>
      </c>
      <c r="O139" s="85"/>
      <c r="P139" s="220">
        <f>O139*H139</f>
        <v>0</v>
      </c>
      <c r="Q139" s="220">
        <v>0.00012</v>
      </c>
      <c r="R139" s="220">
        <f>Q139*H139</f>
        <v>0.0082800000000000009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1904</v>
      </c>
      <c r="AT139" s="222" t="s">
        <v>327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1623</v>
      </c>
      <c r="BM139" s="222" t="s">
        <v>1222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1939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24" t="s">
        <v>1940</v>
      </c>
      <c r="E141" s="41"/>
      <c r="F141" s="229" t="s">
        <v>1941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1940</v>
      </c>
      <c r="AU141" s="18" t="s">
        <v>84</v>
      </c>
    </row>
    <row r="142" s="2" customFormat="1" ht="37.8" customHeight="1">
      <c r="A142" s="39"/>
      <c r="B142" s="40"/>
      <c r="C142" s="211" t="s">
        <v>545</v>
      </c>
      <c r="D142" s="211" t="s">
        <v>173</v>
      </c>
      <c r="E142" s="212" t="s">
        <v>1942</v>
      </c>
      <c r="F142" s="213" t="s">
        <v>1943</v>
      </c>
      <c r="G142" s="214" t="s">
        <v>1526</v>
      </c>
      <c r="H142" s="215">
        <v>210</v>
      </c>
      <c r="I142" s="216"/>
      <c r="J142" s="217">
        <f>ROUND(I142*H142,2)</f>
        <v>0</v>
      </c>
      <c r="K142" s="213" t="s">
        <v>1319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1623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1623</v>
      </c>
      <c r="BM142" s="222" t="s">
        <v>541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1944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3" t="s">
        <v>237</v>
      </c>
      <c r="E144" s="41"/>
      <c r="F144" s="244" t="s">
        <v>1945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237</v>
      </c>
      <c r="AU144" s="18" t="s">
        <v>84</v>
      </c>
    </row>
    <row r="145" s="2" customFormat="1" ht="24.15" customHeight="1">
      <c r="A145" s="39"/>
      <c r="B145" s="40"/>
      <c r="C145" s="266" t="s">
        <v>677</v>
      </c>
      <c r="D145" s="266" t="s">
        <v>327</v>
      </c>
      <c r="E145" s="267" t="s">
        <v>1946</v>
      </c>
      <c r="F145" s="268" t="s">
        <v>1947</v>
      </c>
      <c r="G145" s="269" t="s">
        <v>1526</v>
      </c>
      <c r="H145" s="270">
        <v>241.5</v>
      </c>
      <c r="I145" s="271"/>
      <c r="J145" s="272">
        <f>ROUND(I145*H145,2)</f>
        <v>0</v>
      </c>
      <c r="K145" s="268" t="s">
        <v>1319</v>
      </c>
      <c r="L145" s="273"/>
      <c r="M145" s="274" t="s">
        <v>19</v>
      </c>
      <c r="N145" s="275" t="s">
        <v>45</v>
      </c>
      <c r="O145" s="85"/>
      <c r="P145" s="220">
        <f>O145*H145</f>
        <v>0</v>
      </c>
      <c r="Q145" s="220">
        <v>0.00064000000000000005</v>
      </c>
      <c r="R145" s="220">
        <f>Q145*H145</f>
        <v>0.15456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1904</v>
      </c>
      <c r="AT145" s="222" t="s">
        <v>327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1623</v>
      </c>
      <c r="BM145" s="222" t="s">
        <v>514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1947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24" t="s">
        <v>1940</v>
      </c>
      <c r="E147" s="41"/>
      <c r="F147" s="229" t="s">
        <v>1948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1940</v>
      </c>
      <c r="AU147" s="18" t="s">
        <v>84</v>
      </c>
    </row>
    <row r="148" s="2" customFormat="1" ht="24.15" customHeight="1">
      <c r="A148" s="39"/>
      <c r="B148" s="40"/>
      <c r="C148" s="211" t="s">
        <v>7</v>
      </c>
      <c r="D148" s="211" t="s">
        <v>173</v>
      </c>
      <c r="E148" s="212" t="s">
        <v>1949</v>
      </c>
      <c r="F148" s="213" t="s">
        <v>1950</v>
      </c>
      <c r="G148" s="214" t="s">
        <v>1526</v>
      </c>
      <c r="H148" s="215">
        <v>25</v>
      </c>
      <c r="I148" s="216"/>
      <c r="J148" s="217">
        <f>ROUND(I148*H148,2)</f>
        <v>0</v>
      </c>
      <c r="K148" s="213" t="s">
        <v>1319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1623</v>
      </c>
      <c r="AT148" s="222" t="s">
        <v>173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1623</v>
      </c>
      <c r="BM148" s="222" t="s">
        <v>1281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1951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2" customFormat="1">
      <c r="A150" s="39"/>
      <c r="B150" s="40"/>
      <c r="C150" s="41"/>
      <c r="D150" s="243" t="s">
        <v>237</v>
      </c>
      <c r="E150" s="41"/>
      <c r="F150" s="244" t="s">
        <v>1952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237</v>
      </c>
      <c r="AU150" s="18" t="s">
        <v>84</v>
      </c>
    </row>
    <row r="151" s="2" customFormat="1" ht="24.15" customHeight="1">
      <c r="A151" s="39"/>
      <c r="B151" s="40"/>
      <c r="C151" s="266" t="s">
        <v>485</v>
      </c>
      <c r="D151" s="266" t="s">
        <v>327</v>
      </c>
      <c r="E151" s="267" t="s">
        <v>1953</v>
      </c>
      <c r="F151" s="268" t="s">
        <v>1954</v>
      </c>
      <c r="G151" s="269" t="s">
        <v>1526</v>
      </c>
      <c r="H151" s="270">
        <v>26.25</v>
      </c>
      <c r="I151" s="271"/>
      <c r="J151" s="272">
        <f>ROUND(I151*H151,2)</f>
        <v>0</v>
      </c>
      <c r="K151" s="268" t="s">
        <v>1319</v>
      </c>
      <c r="L151" s="273"/>
      <c r="M151" s="274" t="s">
        <v>19</v>
      </c>
      <c r="N151" s="275" t="s">
        <v>45</v>
      </c>
      <c r="O151" s="85"/>
      <c r="P151" s="220">
        <f>O151*H151</f>
        <v>0</v>
      </c>
      <c r="Q151" s="220">
        <v>0.00055000000000000003</v>
      </c>
      <c r="R151" s="220">
        <f>Q151*H151</f>
        <v>0.014437500000000001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1904</v>
      </c>
      <c r="AT151" s="222" t="s">
        <v>327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1623</v>
      </c>
      <c r="BM151" s="222" t="s">
        <v>1295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1954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 ht="37.8" customHeight="1">
      <c r="A153" s="39"/>
      <c r="B153" s="40"/>
      <c r="C153" s="211" t="s">
        <v>693</v>
      </c>
      <c r="D153" s="211" t="s">
        <v>173</v>
      </c>
      <c r="E153" s="212" t="s">
        <v>1955</v>
      </c>
      <c r="F153" s="213" t="s">
        <v>1956</v>
      </c>
      <c r="G153" s="214" t="s">
        <v>1526</v>
      </c>
      <c r="H153" s="215">
        <v>190</v>
      </c>
      <c r="I153" s="216"/>
      <c r="J153" s="217">
        <f>ROUND(I153*H153,2)</f>
        <v>0</v>
      </c>
      <c r="K153" s="213" t="s">
        <v>1319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1623</v>
      </c>
      <c r="AT153" s="222" t="s">
        <v>173</v>
      </c>
      <c r="AU153" s="222" t="s">
        <v>84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1623</v>
      </c>
      <c r="BM153" s="222" t="s">
        <v>1551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1957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84</v>
      </c>
    </row>
    <row r="155" s="2" customFormat="1">
      <c r="A155" s="39"/>
      <c r="B155" s="40"/>
      <c r="C155" s="41"/>
      <c r="D155" s="243" t="s">
        <v>237</v>
      </c>
      <c r="E155" s="41"/>
      <c r="F155" s="244" t="s">
        <v>1958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237</v>
      </c>
      <c r="AU155" s="18" t="s">
        <v>84</v>
      </c>
    </row>
    <row r="156" s="2" customFormat="1" ht="16.5" customHeight="1">
      <c r="A156" s="39"/>
      <c r="B156" s="40"/>
      <c r="C156" s="266" t="s">
        <v>700</v>
      </c>
      <c r="D156" s="266" t="s">
        <v>327</v>
      </c>
      <c r="E156" s="267" t="s">
        <v>1959</v>
      </c>
      <c r="F156" s="268" t="s">
        <v>1960</v>
      </c>
      <c r="G156" s="269" t="s">
        <v>1961</v>
      </c>
      <c r="H156" s="270">
        <v>190</v>
      </c>
      <c r="I156" s="271"/>
      <c r="J156" s="272">
        <f>ROUND(I156*H156,2)</f>
        <v>0</v>
      </c>
      <c r="K156" s="268" t="s">
        <v>1319</v>
      </c>
      <c r="L156" s="273"/>
      <c r="M156" s="274" t="s">
        <v>19</v>
      </c>
      <c r="N156" s="275" t="s">
        <v>45</v>
      </c>
      <c r="O156" s="85"/>
      <c r="P156" s="220">
        <f>O156*H156</f>
        <v>0</v>
      </c>
      <c r="Q156" s="220">
        <v>0.001</v>
      </c>
      <c r="R156" s="220">
        <f>Q156*H156</f>
        <v>0.19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1904</v>
      </c>
      <c r="AT156" s="222" t="s">
        <v>327</v>
      </c>
      <c r="AU156" s="222" t="s">
        <v>84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1623</v>
      </c>
      <c r="BM156" s="222" t="s">
        <v>1561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1960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84</v>
      </c>
    </row>
    <row r="158" s="2" customFormat="1" ht="37.8" customHeight="1">
      <c r="A158" s="39"/>
      <c r="B158" s="40"/>
      <c r="C158" s="211" t="s">
        <v>547</v>
      </c>
      <c r="D158" s="211" t="s">
        <v>173</v>
      </c>
      <c r="E158" s="212" t="s">
        <v>1962</v>
      </c>
      <c r="F158" s="213" t="s">
        <v>1963</v>
      </c>
      <c r="G158" s="214" t="s">
        <v>1419</v>
      </c>
      <c r="H158" s="215">
        <v>1</v>
      </c>
      <c r="I158" s="216"/>
      <c r="J158" s="217">
        <f>ROUND(I158*H158,2)</f>
        <v>0</v>
      </c>
      <c r="K158" s="213" t="s">
        <v>1319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1623</v>
      </c>
      <c r="AT158" s="222" t="s">
        <v>173</v>
      </c>
      <c r="AU158" s="222" t="s">
        <v>84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1623</v>
      </c>
      <c r="BM158" s="222" t="s">
        <v>1571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1964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84</v>
      </c>
    </row>
    <row r="160" s="2" customFormat="1">
      <c r="A160" s="39"/>
      <c r="B160" s="40"/>
      <c r="C160" s="41"/>
      <c r="D160" s="243" t="s">
        <v>237</v>
      </c>
      <c r="E160" s="41"/>
      <c r="F160" s="244" t="s">
        <v>1965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237</v>
      </c>
      <c r="AU160" s="18" t="s">
        <v>84</v>
      </c>
    </row>
    <row r="161" s="2" customFormat="1" ht="16.5" customHeight="1">
      <c r="A161" s="39"/>
      <c r="B161" s="40"/>
      <c r="C161" s="266" t="s">
        <v>717</v>
      </c>
      <c r="D161" s="266" t="s">
        <v>327</v>
      </c>
      <c r="E161" s="267" t="s">
        <v>1966</v>
      </c>
      <c r="F161" s="268" t="s">
        <v>1967</v>
      </c>
      <c r="G161" s="269" t="s">
        <v>1968</v>
      </c>
      <c r="H161" s="270">
        <v>1</v>
      </c>
      <c r="I161" s="271"/>
      <c r="J161" s="272">
        <f>ROUND(I161*H161,2)</f>
        <v>0</v>
      </c>
      <c r="K161" s="268" t="s">
        <v>19</v>
      </c>
      <c r="L161" s="273"/>
      <c r="M161" s="274" t="s">
        <v>19</v>
      </c>
      <c r="N161" s="275" t="s">
        <v>45</v>
      </c>
      <c r="O161" s="85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2" t="s">
        <v>1904</v>
      </c>
      <c r="AT161" s="222" t="s">
        <v>327</v>
      </c>
      <c r="AU161" s="222" t="s">
        <v>84</v>
      </c>
      <c r="AY161" s="18" t="s">
        <v>172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8" t="s">
        <v>82</v>
      </c>
      <c r="BK161" s="223">
        <f>ROUND(I161*H161,2)</f>
        <v>0</v>
      </c>
      <c r="BL161" s="18" t="s">
        <v>1623</v>
      </c>
      <c r="BM161" s="222" t="s">
        <v>1581</v>
      </c>
    </row>
    <row r="162" s="2" customFormat="1">
      <c r="A162" s="39"/>
      <c r="B162" s="40"/>
      <c r="C162" s="41"/>
      <c r="D162" s="224" t="s">
        <v>179</v>
      </c>
      <c r="E162" s="41"/>
      <c r="F162" s="225" t="s">
        <v>1967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12" customFormat="1" ht="22.8" customHeight="1">
      <c r="A163" s="12"/>
      <c r="B163" s="197"/>
      <c r="C163" s="198"/>
      <c r="D163" s="199" t="s">
        <v>73</v>
      </c>
      <c r="E163" s="241" t="s">
        <v>1969</v>
      </c>
      <c r="F163" s="241" t="s">
        <v>1970</v>
      </c>
      <c r="G163" s="198"/>
      <c r="H163" s="198"/>
      <c r="I163" s="201"/>
      <c r="J163" s="242">
        <f>BK163</f>
        <v>0</v>
      </c>
      <c r="K163" s="198"/>
      <c r="L163" s="203"/>
      <c r="M163" s="204"/>
      <c r="N163" s="205"/>
      <c r="O163" s="205"/>
      <c r="P163" s="206">
        <f>SUM(P164:P166)</f>
        <v>0</v>
      </c>
      <c r="Q163" s="205"/>
      <c r="R163" s="206">
        <f>SUM(R164:R166)</f>
        <v>0</v>
      </c>
      <c r="S163" s="205"/>
      <c r="T163" s="207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191</v>
      </c>
      <c r="AT163" s="209" t="s">
        <v>73</v>
      </c>
      <c r="AU163" s="209" t="s">
        <v>82</v>
      </c>
      <c r="AY163" s="208" t="s">
        <v>172</v>
      </c>
      <c r="BK163" s="210">
        <f>SUM(BK164:BK166)</f>
        <v>0</v>
      </c>
    </row>
    <row r="164" s="2" customFormat="1" ht="24.15" customHeight="1">
      <c r="A164" s="39"/>
      <c r="B164" s="40"/>
      <c r="C164" s="211" t="s">
        <v>724</v>
      </c>
      <c r="D164" s="211" t="s">
        <v>173</v>
      </c>
      <c r="E164" s="212" t="s">
        <v>1971</v>
      </c>
      <c r="F164" s="213" t="s">
        <v>1972</v>
      </c>
      <c r="G164" s="214" t="s">
        <v>1366</v>
      </c>
      <c r="H164" s="215">
        <v>10</v>
      </c>
      <c r="I164" s="216"/>
      <c r="J164" s="217">
        <f>ROUND(I164*H164,2)</f>
        <v>0</v>
      </c>
      <c r="K164" s="213" t="s">
        <v>1319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1623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1623</v>
      </c>
      <c r="BM164" s="222" t="s">
        <v>1973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1974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3" t="s">
        <v>237</v>
      </c>
      <c r="E166" s="41"/>
      <c r="F166" s="244" t="s">
        <v>1975</v>
      </c>
      <c r="G166" s="41"/>
      <c r="H166" s="41"/>
      <c r="I166" s="226"/>
      <c r="J166" s="41"/>
      <c r="K166" s="41"/>
      <c r="L166" s="45"/>
      <c r="M166" s="245"/>
      <c r="N166" s="246"/>
      <c r="O166" s="247"/>
      <c r="P166" s="247"/>
      <c r="Q166" s="247"/>
      <c r="R166" s="247"/>
      <c r="S166" s="247"/>
      <c r="T166" s="248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237</v>
      </c>
      <c r="AU166" s="18" t="s">
        <v>84</v>
      </c>
    </row>
    <row r="167" s="2" customFormat="1" ht="6.96" customHeight="1">
      <c r="A167" s="39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ZUi6JBJjbWyBpk2YdRpEWsDYc2Tq10YgTStKBAzx/kFRF7+BLiIEsS1+caCPvEJkS75Vqm0cbuhJbI1FXFZKDw==" hashValue="n6JFYKZxScX1wxaH7ZUrnXu3YaaNdSm32zbPghvNkhS1WYSAKzY+n/TJe8CtEk9SLUb7qs+WBmkYXxc8w7vA9g==" algorithmName="SHA-512" password="CC35"/>
  <autoFilter ref="C88:K1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2/218202013"/>
    <hyperlink ref="F97" r:id="rId2" display="https://podminky.urs.cz/item/CS_URS_2025_02/218204011"/>
    <hyperlink ref="F100" r:id="rId3" display="https://podminky.urs.cz/item/CS_URS_2025_02/468051121"/>
    <hyperlink ref="F108" r:id="rId4" display="https://podminky.urs.cz/item/CS_URS_2025_02/210203902"/>
    <hyperlink ref="F115" r:id="rId5" display="https://podminky.urs.cz/item/CS_URS_2025_02/210204011"/>
    <hyperlink ref="F120" r:id="rId6" display="https://podminky.urs.cz/item/CS_URS_2025_02/210204103"/>
    <hyperlink ref="F127" r:id="rId7" display="https://podminky.urs.cz/item/CS_URS_2025_02/210100096"/>
    <hyperlink ref="F130" r:id="rId8" display="https://podminky.urs.cz/item/CS_URS_2025_02/210100099"/>
    <hyperlink ref="F133" r:id="rId9" display="https://podminky.urs.cz/item/CS_URS_2025_02/210204202"/>
    <hyperlink ref="F138" r:id="rId10" display="https://podminky.urs.cz/item/CS_URS_2025_02/210812011"/>
    <hyperlink ref="F144" r:id="rId11" display="https://podminky.urs.cz/item/CS_URS_2025_02/210812033"/>
    <hyperlink ref="F150" r:id="rId12" display="https://podminky.urs.cz/item/CS_URS_2025_02/460791113"/>
    <hyperlink ref="F155" r:id="rId13" display="https://podminky.urs.cz/item/CS_URS_2025_02/210220020"/>
    <hyperlink ref="F160" r:id="rId14" display="https://podminky.urs.cz/item/CS_URS_2025_02/210101233"/>
    <hyperlink ref="F166" r:id="rId15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1976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ROUND((SUM(BE87:BE137)),  2)</f>
        <v>0</v>
      </c>
      <c r="G35" s="39"/>
      <c r="H35" s="39"/>
      <c r="I35" s="158">
        <v>0.20999999999999999</v>
      </c>
      <c r="J35" s="157">
        <f>ROUND(((SUM(BE87:BE137))*I35),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ROUND((SUM(BF87:BF137)),  2)</f>
        <v>0</v>
      </c>
      <c r="G36" s="39"/>
      <c r="H36" s="39"/>
      <c r="I36" s="158">
        <v>0.14999999999999999</v>
      </c>
      <c r="J36" s="157">
        <f>ROUND(((SUM(BF87:BF137))*I36),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ROUND((SUM(BG87:BG137)),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ROUND((SUM(BH87:BH137)),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ROUND((SUM(BI87:BI137)),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zemní a výkopové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1876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1879</v>
      </c>
      <c r="E65" s="183"/>
      <c r="F65" s="183"/>
      <c r="G65" s="183"/>
      <c r="H65" s="183"/>
      <c r="I65" s="183"/>
      <c r="J65" s="184">
        <f>J89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147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1873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1874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02 - zemní a výkopové práce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>Cheb</v>
      </c>
      <c r="G81" s="41"/>
      <c r="H81" s="41"/>
      <c r="I81" s="33" t="s">
        <v>23</v>
      </c>
      <c r="J81" s="73" t="str">
        <f>IF(J14="","",J14)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E17</f>
        <v>město Cheb</v>
      </c>
      <c r="G83" s="41"/>
      <c r="H83" s="41"/>
      <c r="I83" s="33" t="s">
        <v>32</v>
      </c>
      <c r="J83" s="37" t="str">
        <f>E23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IF(E20="","",E20)</f>
        <v>Vyplň údaj</v>
      </c>
      <c r="G84" s="41"/>
      <c r="H84" s="41"/>
      <c r="I84" s="33" t="s">
        <v>35</v>
      </c>
      <c r="J84" s="37" t="str">
        <f>E26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36.022331999999999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327</v>
      </c>
      <c r="F88" s="200" t="s">
        <v>1880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</f>
        <v>0</v>
      </c>
      <c r="Q88" s="205"/>
      <c r="R88" s="206">
        <f>R89</f>
        <v>36.022331999999999</v>
      </c>
      <c r="S88" s="205"/>
      <c r="T88" s="207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191</v>
      </c>
      <c r="AT88" s="209" t="s">
        <v>73</v>
      </c>
      <c r="AU88" s="209" t="s">
        <v>74</v>
      </c>
      <c r="AY88" s="208" t="s">
        <v>172</v>
      </c>
      <c r="BK88" s="210">
        <f>BK89</f>
        <v>0</v>
      </c>
    </row>
    <row r="89" s="12" customFormat="1" ht="22.8" customHeight="1">
      <c r="A89" s="12"/>
      <c r="B89" s="197"/>
      <c r="C89" s="198"/>
      <c r="D89" s="199" t="s">
        <v>73</v>
      </c>
      <c r="E89" s="241" t="s">
        <v>1969</v>
      </c>
      <c r="F89" s="241" t="s">
        <v>1970</v>
      </c>
      <c r="G89" s="198"/>
      <c r="H89" s="198"/>
      <c r="I89" s="201"/>
      <c r="J89" s="242">
        <f>BK89</f>
        <v>0</v>
      </c>
      <c r="K89" s="198"/>
      <c r="L89" s="203"/>
      <c r="M89" s="204"/>
      <c r="N89" s="205"/>
      <c r="O89" s="205"/>
      <c r="P89" s="206">
        <f>SUM(P90:P137)</f>
        <v>0</v>
      </c>
      <c r="Q89" s="205"/>
      <c r="R89" s="206">
        <f>SUM(R90:R137)</f>
        <v>36.022331999999999</v>
      </c>
      <c r="S89" s="205"/>
      <c r="T89" s="207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191</v>
      </c>
      <c r="AT89" s="209" t="s">
        <v>73</v>
      </c>
      <c r="AU89" s="209" t="s">
        <v>82</v>
      </c>
      <c r="AY89" s="208" t="s">
        <v>172</v>
      </c>
      <c r="BK89" s="210">
        <f>SUM(BK90:BK137)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1977</v>
      </c>
      <c r="F90" s="213" t="s">
        <v>1978</v>
      </c>
      <c r="G90" s="214" t="s">
        <v>1979</v>
      </c>
      <c r="H90" s="215">
        <v>0.20999999999999999</v>
      </c>
      <c r="I90" s="216"/>
      <c r="J90" s="217">
        <f>ROUND(I90*H90,2)</f>
        <v>0</v>
      </c>
      <c r="K90" s="213" t="s">
        <v>1319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0.0088000000000000005</v>
      </c>
      <c r="R90" s="220">
        <f>Q90*H90</f>
        <v>0.001848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1623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1623</v>
      </c>
      <c r="BM90" s="222" t="s">
        <v>84</v>
      </c>
    </row>
    <row r="91" s="2" customFormat="1">
      <c r="A91" s="39"/>
      <c r="B91" s="40"/>
      <c r="C91" s="41"/>
      <c r="D91" s="224" t="s">
        <v>179</v>
      </c>
      <c r="E91" s="41"/>
      <c r="F91" s="225" t="s">
        <v>1980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3" t="s">
        <v>237</v>
      </c>
      <c r="E92" s="41"/>
      <c r="F92" s="244" t="s">
        <v>1981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237</v>
      </c>
      <c r="AU92" s="18" t="s">
        <v>84</v>
      </c>
    </row>
    <row r="93" s="2" customFormat="1" ht="16.5" customHeight="1">
      <c r="A93" s="39"/>
      <c r="B93" s="40"/>
      <c r="C93" s="211" t="s">
        <v>84</v>
      </c>
      <c r="D93" s="211" t="s">
        <v>173</v>
      </c>
      <c r="E93" s="212" t="s">
        <v>1982</v>
      </c>
      <c r="F93" s="213" t="s">
        <v>1983</v>
      </c>
      <c r="G93" s="214" t="s">
        <v>1968</v>
      </c>
      <c r="H93" s="215">
        <v>5</v>
      </c>
      <c r="I93" s="216"/>
      <c r="J93" s="217">
        <f>ROUND(I93*H93,2)</f>
        <v>0</v>
      </c>
      <c r="K93" s="213" t="s">
        <v>19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1623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1623</v>
      </c>
      <c r="BM93" s="222" t="s">
        <v>171</v>
      </c>
    </row>
    <row r="94" s="2" customFormat="1">
      <c r="A94" s="39"/>
      <c r="B94" s="40"/>
      <c r="C94" s="41"/>
      <c r="D94" s="224" t="s">
        <v>179</v>
      </c>
      <c r="E94" s="41"/>
      <c r="F94" s="225" t="s">
        <v>1983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 ht="24.15" customHeight="1">
      <c r="A95" s="39"/>
      <c r="B95" s="40"/>
      <c r="C95" s="211" t="s">
        <v>191</v>
      </c>
      <c r="D95" s="211" t="s">
        <v>173</v>
      </c>
      <c r="E95" s="212" t="s">
        <v>1984</v>
      </c>
      <c r="F95" s="213" t="s">
        <v>1985</v>
      </c>
      <c r="G95" s="214" t="s">
        <v>1325</v>
      </c>
      <c r="H95" s="215">
        <v>5</v>
      </c>
      <c r="I95" s="216"/>
      <c r="J95" s="217">
        <f>ROUND(I95*H95,2)</f>
        <v>0</v>
      </c>
      <c r="K95" s="213" t="s">
        <v>1319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1623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1623</v>
      </c>
      <c r="BM95" s="222" t="s">
        <v>212</v>
      </c>
    </row>
    <row r="96" s="2" customFormat="1">
      <c r="A96" s="39"/>
      <c r="B96" s="40"/>
      <c r="C96" s="41"/>
      <c r="D96" s="224" t="s">
        <v>179</v>
      </c>
      <c r="E96" s="41"/>
      <c r="F96" s="225" t="s">
        <v>1986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3" t="s">
        <v>237</v>
      </c>
      <c r="E97" s="41"/>
      <c r="F97" s="244" t="s">
        <v>1987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237</v>
      </c>
      <c r="AU97" s="18" t="s">
        <v>84</v>
      </c>
    </row>
    <row r="98" s="2" customFormat="1" ht="24.15" customHeight="1">
      <c r="A98" s="39"/>
      <c r="B98" s="40"/>
      <c r="C98" s="211" t="s">
        <v>659</v>
      </c>
      <c r="D98" s="211" t="s">
        <v>173</v>
      </c>
      <c r="E98" s="212" t="s">
        <v>1971</v>
      </c>
      <c r="F98" s="213" t="s">
        <v>1972</v>
      </c>
      <c r="G98" s="214" t="s">
        <v>1366</v>
      </c>
      <c r="H98" s="215">
        <v>36.021999999999998</v>
      </c>
      <c r="I98" s="216"/>
      <c r="J98" s="217">
        <f>ROUND(I98*H98,2)</f>
        <v>0</v>
      </c>
      <c r="K98" s="213" t="s">
        <v>1319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1623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1623</v>
      </c>
      <c r="BM98" s="222" t="s">
        <v>1988</v>
      </c>
    </row>
    <row r="99" s="2" customFormat="1">
      <c r="A99" s="39"/>
      <c r="B99" s="40"/>
      <c r="C99" s="41"/>
      <c r="D99" s="224" t="s">
        <v>179</v>
      </c>
      <c r="E99" s="41"/>
      <c r="F99" s="225" t="s">
        <v>1974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3" t="s">
        <v>237</v>
      </c>
      <c r="E100" s="41"/>
      <c r="F100" s="244" t="s">
        <v>1975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237</v>
      </c>
      <c r="AU100" s="18" t="s">
        <v>84</v>
      </c>
    </row>
    <row r="101" s="2" customFormat="1" ht="24.15" customHeight="1">
      <c r="A101" s="39"/>
      <c r="B101" s="40"/>
      <c r="C101" s="211" t="s">
        <v>664</v>
      </c>
      <c r="D101" s="211" t="s">
        <v>173</v>
      </c>
      <c r="E101" s="212" t="s">
        <v>1989</v>
      </c>
      <c r="F101" s="213" t="s">
        <v>1990</v>
      </c>
      <c r="G101" s="214" t="s">
        <v>1366</v>
      </c>
      <c r="H101" s="215">
        <v>36.021999999999998</v>
      </c>
      <c r="I101" s="216"/>
      <c r="J101" s="217">
        <f>ROUND(I101*H101,2)</f>
        <v>0</v>
      </c>
      <c r="K101" s="213" t="s">
        <v>1319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1623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1623</v>
      </c>
      <c r="BM101" s="222" t="s">
        <v>1991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1992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3" t="s">
        <v>237</v>
      </c>
      <c r="E103" s="41"/>
      <c r="F103" s="244" t="s">
        <v>1993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237</v>
      </c>
      <c r="AU103" s="18" t="s">
        <v>84</v>
      </c>
    </row>
    <row r="104" s="2" customFormat="1" ht="16.5" customHeight="1">
      <c r="A104" s="39"/>
      <c r="B104" s="40"/>
      <c r="C104" s="211" t="s">
        <v>171</v>
      </c>
      <c r="D104" s="211" t="s">
        <v>173</v>
      </c>
      <c r="E104" s="212" t="s">
        <v>1994</v>
      </c>
      <c r="F104" s="213" t="s">
        <v>1995</v>
      </c>
      <c r="G104" s="214" t="s">
        <v>1968</v>
      </c>
      <c r="H104" s="215">
        <v>5</v>
      </c>
      <c r="I104" s="216"/>
      <c r="J104" s="217">
        <f>ROUND(I104*H104,2)</f>
        <v>0</v>
      </c>
      <c r="K104" s="213" t="s">
        <v>19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1623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1623</v>
      </c>
      <c r="BM104" s="222" t="s">
        <v>229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1995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16.5" customHeight="1">
      <c r="A106" s="39"/>
      <c r="B106" s="40"/>
      <c r="C106" s="211" t="s">
        <v>203</v>
      </c>
      <c r="D106" s="211" t="s">
        <v>173</v>
      </c>
      <c r="E106" s="212" t="s">
        <v>1996</v>
      </c>
      <c r="F106" s="213" t="s">
        <v>1997</v>
      </c>
      <c r="G106" s="214" t="s">
        <v>1325</v>
      </c>
      <c r="H106" s="215">
        <v>4</v>
      </c>
      <c r="I106" s="216"/>
      <c r="J106" s="217">
        <f>ROUND(I106*H106,2)</f>
        <v>0</v>
      </c>
      <c r="K106" s="213" t="s">
        <v>19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1623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1623</v>
      </c>
      <c r="BM106" s="222" t="s">
        <v>245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1997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24.15" customHeight="1">
      <c r="A108" s="39"/>
      <c r="B108" s="40"/>
      <c r="C108" s="211" t="s">
        <v>212</v>
      </c>
      <c r="D108" s="211" t="s">
        <v>173</v>
      </c>
      <c r="E108" s="212" t="s">
        <v>1998</v>
      </c>
      <c r="F108" s="213" t="s">
        <v>1999</v>
      </c>
      <c r="G108" s="214" t="s">
        <v>1526</v>
      </c>
      <c r="H108" s="215">
        <v>165</v>
      </c>
      <c r="I108" s="216"/>
      <c r="J108" s="217">
        <f>ROUND(I108*H108,2)</f>
        <v>0</v>
      </c>
      <c r="K108" s="213" t="s">
        <v>1319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1623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1623</v>
      </c>
      <c r="BM108" s="222" t="s">
        <v>259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2000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3" t="s">
        <v>237</v>
      </c>
      <c r="E110" s="41"/>
      <c r="F110" s="244" t="s">
        <v>2001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237</v>
      </c>
      <c r="AU110" s="18" t="s">
        <v>84</v>
      </c>
    </row>
    <row r="111" s="2" customFormat="1" ht="24.15" customHeight="1">
      <c r="A111" s="39"/>
      <c r="B111" s="40"/>
      <c r="C111" s="211" t="s">
        <v>219</v>
      </c>
      <c r="D111" s="211" t="s">
        <v>173</v>
      </c>
      <c r="E111" s="212" t="s">
        <v>2002</v>
      </c>
      <c r="F111" s="213" t="s">
        <v>2003</v>
      </c>
      <c r="G111" s="214" t="s">
        <v>1526</v>
      </c>
      <c r="H111" s="215">
        <v>15</v>
      </c>
      <c r="I111" s="216"/>
      <c r="J111" s="217">
        <f>ROUND(I111*H111,2)</f>
        <v>0</v>
      </c>
      <c r="K111" s="213" t="s">
        <v>1319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1623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1623</v>
      </c>
      <c r="BM111" s="222" t="s">
        <v>640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2004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3" t="s">
        <v>237</v>
      </c>
      <c r="E113" s="41"/>
      <c r="F113" s="244" t="s">
        <v>2005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237</v>
      </c>
      <c r="AU113" s="18" t="s">
        <v>84</v>
      </c>
    </row>
    <row r="114" s="2" customFormat="1" ht="24.15" customHeight="1">
      <c r="A114" s="39"/>
      <c r="B114" s="40"/>
      <c r="C114" s="211" t="s">
        <v>229</v>
      </c>
      <c r="D114" s="211" t="s">
        <v>173</v>
      </c>
      <c r="E114" s="212" t="s">
        <v>2006</v>
      </c>
      <c r="F114" s="213" t="s">
        <v>2007</v>
      </c>
      <c r="G114" s="214" t="s">
        <v>1526</v>
      </c>
      <c r="H114" s="215">
        <v>180</v>
      </c>
      <c r="I114" s="216"/>
      <c r="J114" s="217">
        <f>ROUND(I114*H114,2)</f>
        <v>0</v>
      </c>
      <c r="K114" s="213" t="s">
        <v>1319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0.20000000000000001</v>
      </c>
      <c r="R114" s="220">
        <f>Q114*H114</f>
        <v>36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1623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1623</v>
      </c>
      <c r="BM114" s="222" t="s">
        <v>273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2008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3" t="s">
        <v>237</v>
      </c>
      <c r="E116" s="41"/>
      <c r="F116" s="244" t="s">
        <v>2009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237</v>
      </c>
      <c r="AU116" s="18" t="s">
        <v>84</v>
      </c>
    </row>
    <row r="117" s="2" customFormat="1" ht="24.15" customHeight="1">
      <c r="A117" s="39"/>
      <c r="B117" s="40"/>
      <c r="C117" s="211" t="s">
        <v>239</v>
      </c>
      <c r="D117" s="211" t="s">
        <v>173</v>
      </c>
      <c r="E117" s="212" t="s">
        <v>2010</v>
      </c>
      <c r="F117" s="213" t="s">
        <v>2011</v>
      </c>
      <c r="G117" s="214" t="s">
        <v>1325</v>
      </c>
      <c r="H117" s="215">
        <v>5</v>
      </c>
      <c r="I117" s="216"/>
      <c r="J117" s="217">
        <f>ROUND(I117*H117,2)</f>
        <v>0</v>
      </c>
      <c r="K117" s="213" t="s">
        <v>1319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1623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1623</v>
      </c>
      <c r="BM117" s="222" t="s">
        <v>664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2012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3" t="s">
        <v>237</v>
      </c>
      <c r="E119" s="41"/>
      <c r="F119" s="244" t="s">
        <v>2013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237</v>
      </c>
      <c r="AU119" s="18" t="s">
        <v>84</v>
      </c>
    </row>
    <row r="120" s="2" customFormat="1" ht="24.15" customHeight="1">
      <c r="A120" s="39"/>
      <c r="B120" s="40"/>
      <c r="C120" s="211" t="s">
        <v>245</v>
      </c>
      <c r="D120" s="211" t="s">
        <v>173</v>
      </c>
      <c r="E120" s="212" t="s">
        <v>2014</v>
      </c>
      <c r="F120" s="213" t="s">
        <v>2015</v>
      </c>
      <c r="G120" s="214" t="s">
        <v>1526</v>
      </c>
      <c r="H120" s="215">
        <v>165</v>
      </c>
      <c r="I120" s="216"/>
      <c r="J120" s="217">
        <f>ROUND(I120*H120,2)</f>
        <v>0</v>
      </c>
      <c r="K120" s="213" t="s">
        <v>1319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1623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1623</v>
      </c>
      <c r="BM120" s="222" t="s">
        <v>677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2016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3" t="s">
        <v>237</v>
      </c>
      <c r="E122" s="41"/>
      <c r="F122" s="244" t="s">
        <v>2017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237</v>
      </c>
      <c r="AU122" s="18" t="s">
        <v>84</v>
      </c>
    </row>
    <row r="123" s="2" customFormat="1" ht="24.15" customHeight="1">
      <c r="A123" s="39"/>
      <c r="B123" s="40"/>
      <c r="C123" s="211" t="s">
        <v>251</v>
      </c>
      <c r="D123" s="211" t="s">
        <v>173</v>
      </c>
      <c r="E123" s="212" t="s">
        <v>2018</v>
      </c>
      <c r="F123" s="213" t="s">
        <v>2019</v>
      </c>
      <c r="G123" s="214" t="s">
        <v>1526</v>
      </c>
      <c r="H123" s="215">
        <v>15</v>
      </c>
      <c r="I123" s="216"/>
      <c r="J123" s="217">
        <f>ROUND(I123*H123,2)</f>
        <v>0</v>
      </c>
      <c r="K123" s="213" t="s">
        <v>1319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1623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1623</v>
      </c>
      <c r="BM123" s="222" t="s">
        <v>485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2020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3" t="s">
        <v>237</v>
      </c>
      <c r="E125" s="41"/>
      <c r="F125" s="244" t="s">
        <v>2021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237</v>
      </c>
      <c r="AU125" s="18" t="s">
        <v>84</v>
      </c>
    </row>
    <row r="126" s="2" customFormat="1" ht="44.25" customHeight="1">
      <c r="A126" s="39"/>
      <c r="B126" s="40"/>
      <c r="C126" s="211" t="s">
        <v>259</v>
      </c>
      <c r="D126" s="211" t="s">
        <v>173</v>
      </c>
      <c r="E126" s="212" t="s">
        <v>2022</v>
      </c>
      <c r="F126" s="213" t="s">
        <v>2023</v>
      </c>
      <c r="G126" s="214" t="s">
        <v>1340</v>
      </c>
      <c r="H126" s="215">
        <v>180</v>
      </c>
      <c r="I126" s="216"/>
      <c r="J126" s="217">
        <f>ROUND(I126*H126,2)</f>
        <v>0</v>
      </c>
      <c r="K126" s="213" t="s">
        <v>1319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2.1999999999999999E-05</v>
      </c>
      <c r="R126" s="220">
        <f>Q126*H126</f>
        <v>0.00396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1623</v>
      </c>
      <c r="AT126" s="222" t="s">
        <v>173</v>
      </c>
      <c r="AU126" s="222" t="s">
        <v>84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1623</v>
      </c>
      <c r="BM126" s="222" t="s">
        <v>700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2024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84</v>
      </c>
    </row>
    <row r="128" s="2" customFormat="1">
      <c r="A128" s="39"/>
      <c r="B128" s="40"/>
      <c r="C128" s="41"/>
      <c r="D128" s="243" t="s">
        <v>237</v>
      </c>
      <c r="E128" s="41"/>
      <c r="F128" s="244" t="s">
        <v>2025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237</v>
      </c>
      <c r="AU128" s="18" t="s">
        <v>84</v>
      </c>
    </row>
    <row r="129" s="2" customFormat="1" ht="21.75" customHeight="1">
      <c r="A129" s="39"/>
      <c r="B129" s="40"/>
      <c r="C129" s="211" t="s">
        <v>395</v>
      </c>
      <c r="D129" s="211" t="s">
        <v>173</v>
      </c>
      <c r="E129" s="212" t="s">
        <v>2026</v>
      </c>
      <c r="F129" s="213" t="s">
        <v>2027</v>
      </c>
      <c r="G129" s="214" t="s">
        <v>1526</v>
      </c>
      <c r="H129" s="215">
        <v>180</v>
      </c>
      <c r="I129" s="216"/>
      <c r="J129" s="217">
        <f>ROUND(I129*H129,2)</f>
        <v>0</v>
      </c>
      <c r="K129" s="213" t="s">
        <v>1319</v>
      </c>
      <c r="L129" s="45"/>
      <c r="M129" s="218" t="s">
        <v>19</v>
      </c>
      <c r="N129" s="219" t="s">
        <v>45</v>
      </c>
      <c r="O129" s="85"/>
      <c r="P129" s="220">
        <f>O129*H129</f>
        <v>0</v>
      </c>
      <c r="Q129" s="220">
        <v>9.1799999999999995E-05</v>
      </c>
      <c r="R129" s="220">
        <f>Q129*H129</f>
        <v>0.016524</v>
      </c>
      <c r="S129" s="220">
        <v>0</v>
      </c>
      <c r="T129" s="22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2" t="s">
        <v>1623</v>
      </c>
      <c r="AT129" s="222" t="s">
        <v>173</v>
      </c>
      <c r="AU129" s="222" t="s">
        <v>84</v>
      </c>
      <c r="AY129" s="18" t="s">
        <v>172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8" t="s">
        <v>82</v>
      </c>
      <c r="BK129" s="223">
        <f>ROUND(I129*H129,2)</f>
        <v>0</v>
      </c>
      <c r="BL129" s="18" t="s">
        <v>1623</v>
      </c>
      <c r="BM129" s="222" t="s">
        <v>717</v>
      </c>
    </row>
    <row r="130" s="2" customFormat="1">
      <c r="A130" s="39"/>
      <c r="B130" s="40"/>
      <c r="C130" s="41"/>
      <c r="D130" s="224" t="s">
        <v>179</v>
      </c>
      <c r="E130" s="41"/>
      <c r="F130" s="225" t="s">
        <v>2028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179</v>
      </c>
      <c r="AU130" s="18" t="s">
        <v>84</v>
      </c>
    </row>
    <row r="131" s="2" customFormat="1">
      <c r="A131" s="39"/>
      <c r="B131" s="40"/>
      <c r="C131" s="41"/>
      <c r="D131" s="243" t="s">
        <v>237</v>
      </c>
      <c r="E131" s="41"/>
      <c r="F131" s="244" t="s">
        <v>2029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237</v>
      </c>
      <c r="AU131" s="18" t="s">
        <v>84</v>
      </c>
    </row>
    <row r="132" s="2" customFormat="1" ht="16.5" customHeight="1">
      <c r="A132" s="39"/>
      <c r="B132" s="40"/>
      <c r="C132" s="211" t="s">
        <v>640</v>
      </c>
      <c r="D132" s="211" t="s">
        <v>173</v>
      </c>
      <c r="E132" s="212" t="s">
        <v>2030</v>
      </c>
      <c r="F132" s="213" t="s">
        <v>2031</v>
      </c>
      <c r="G132" s="214" t="s">
        <v>1366</v>
      </c>
      <c r="H132" s="215">
        <v>20</v>
      </c>
      <c r="I132" s="216"/>
      <c r="J132" s="217">
        <f>ROUND(I132*H132,2)</f>
        <v>0</v>
      </c>
      <c r="K132" s="213" t="s">
        <v>19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1623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1623</v>
      </c>
      <c r="BM132" s="222" t="s">
        <v>731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2031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11" t="s">
        <v>8</v>
      </c>
      <c r="D134" s="211" t="s">
        <v>173</v>
      </c>
      <c r="E134" s="212" t="s">
        <v>2032</v>
      </c>
      <c r="F134" s="213" t="s">
        <v>2033</v>
      </c>
      <c r="G134" s="214" t="s">
        <v>1526</v>
      </c>
      <c r="H134" s="215">
        <v>180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1623</v>
      </c>
      <c r="AT134" s="222" t="s">
        <v>173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1623</v>
      </c>
      <c r="BM134" s="222" t="s">
        <v>747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2034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16.5" customHeight="1">
      <c r="A136" s="39"/>
      <c r="B136" s="40"/>
      <c r="C136" s="211" t="s">
        <v>273</v>
      </c>
      <c r="D136" s="211" t="s">
        <v>173</v>
      </c>
      <c r="E136" s="212" t="s">
        <v>2035</v>
      </c>
      <c r="F136" s="213" t="s">
        <v>2036</v>
      </c>
      <c r="G136" s="214" t="s">
        <v>1526</v>
      </c>
      <c r="H136" s="215">
        <v>180</v>
      </c>
      <c r="I136" s="216"/>
      <c r="J136" s="217">
        <f>ROUND(I136*H136,2)</f>
        <v>0</v>
      </c>
      <c r="K136" s="213" t="s">
        <v>19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1623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1623</v>
      </c>
      <c r="BM136" s="222" t="s">
        <v>765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2036</v>
      </c>
      <c r="G137" s="41"/>
      <c r="H137" s="41"/>
      <c r="I137" s="226"/>
      <c r="J137" s="41"/>
      <c r="K137" s="41"/>
      <c r="L137" s="45"/>
      <c r="M137" s="245"/>
      <c r="N137" s="246"/>
      <c r="O137" s="247"/>
      <c r="P137" s="247"/>
      <c r="Q137" s="247"/>
      <c r="R137" s="247"/>
      <c r="S137" s="247"/>
      <c r="T137" s="248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8/m4OVIr9CzAYKiWzZ2NDV49TQEMuXGCbZz84QICZOXT21UxbOIsk8Ltia1l9lOjY6X8O4+SF8bPajYa4TFiEQ==" hashValue="y/l386XF7fiCY1ex451gEXPw9jA2XulT153tHTv8R+up5PP5IwqVDAescEP5+Zks5afavZWMiTA7M1elAFrdMA==" algorithmName="SHA-512" password="CC35"/>
  <autoFilter ref="C86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2/460010023"/>
    <hyperlink ref="F97" r:id="rId2" display="https://podminky.urs.cz/item/CS_URS_2025_02/460141113"/>
    <hyperlink ref="F100" r:id="rId3" display="https://podminky.urs.cz/item/CS_URS_2025_02/469981111"/>
    <hyperlink ref="F103" r:id="rId4" display="https://podminky.urs.cz/item/CS_URS_2025_02/469981211"/>
    <hyperlink ref="F110" r:id="rId5" display="https://podminky.urs.cz/item/CS_URS_2025_02/460171172"/>
    <hyperlink ref="F113" r:id="rId6" display="https://podminky.urs.cz/item/CS_URS_2025_02/460171313"/>
    <hyperlink ref="F116" r:id="rId7" display="https://podminky.urs.cz/item/CS_URS_2025_02/460661112"/>
    <hyperlink ref="F119" r:id="rId8" display="https://podminky.urs.cz/item/CS_URS_2025_02/460411123"/>
    <hyperlink ref="F122" r:id="rId9" display="https://podminky.urs.cz/item/CS_URS_2025_02/460451183"/>
    <hyperlink ref="F125" r:id="rId10" display="https://podminky.urs.cz/item/CS_URS_2025_02/460451323"/>
    <hyperlink ref="F128" r:id="rId11" display="https://podminky.urs.cz/item/CS_URS_2025_02/460581131"/>
    <hyperlink ref="F131" r:id="rId12" display="https://podminky.urs.cz/item/CS_URS_2025_02/460671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2037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ROUND((SUM(BE93:BE120)),  2)</f>
        <v>0</v>
      </c>
      <c r="G35" s="39"/>
      <c r="H35" s="39"/>
      <c r="I35" s="158">
        <v>0.20999999999999999</v>
      </c>
      <c r="J35" s="157">
        <f>ROUND(((SUM(BE93:BE120))*I35),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ROUND((SUM(BF93:BF120)),  2)</f>
        <v>0</v>
      </c>
      <c r="G36" s="39"/>
      <c r="H36" s="39"/>
      <c r="I36" s="158">
        <v>0.14999999999999999</v>
      </c>
      <c r="J36" s="157">
        <f>ROUND(((SUM(BF93:BF120))*I36),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ROUND((SUM(BG93:BG120)),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ROUND((SUM(BH93:BH120)),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ROUND((SUM(BI93:BI120)),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ostatní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1876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1879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2038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2039</v>
      </c>
      <c r="E67" s="178"/>
      <c r="F67" s="178"/>
      <c r="G67" s="178"/>
      <c r="H67" s="178"/>
      <c r="I67" s="178"/>
      <c r="J67" s="179">
        <f>J105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2040</v>
      </c>
      <c r="E68" s="183"/>
      <c r="F68" s="183"/>
      <c r="G68" s="183"/>
      <c r="H68" s="183"/>
      <c r="I68" s="183"/>
      <c r="J68" s="184">
        <f>J106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154</v>
      </c>
      <c r="E69" s="178"/>
      <c r="F69" s="178"/>
      <c r="G69" s="178"/>
      <c r="H69" s="178"/>
      <c r="I69" s="178"/>
      <c r="J69" s="179">
        <f>J109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155</v>
      </c>
      <c r="E70" s="183"/>
      <c r="F70" s="183"/>
      <c r="G70" s="183"/>
      <c r="H70" s="183"/>
      <c r="I70" s="183"/>
      <c r="J70" s="184">
        <f>J110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2041</v>
      </c>
      <c r="E71" s="183"/>
      <c r="F71" s="183"/>
      <c r="G71" s="183"/>
      <c r="H71" s="183"/>
      <c r="I71" s="183"/>
      <c r="J71" s="184">
        <f>J117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Přemostění trati Schirnding-Cheb, červený most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147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1873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1874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03 - ostatní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Cheb</v>
      </c>
      <c r="G87" s="41"/>
      <c r="H87" s="41"/>
      <c r="I87" s="33" t="s">
        <v>23</v>
      </c>
      <c r="J87" s="73" t="str">
        <f>IF(J14="","",J14)</f>
        <v>9. 7. 2025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E17</f>
        <v>město Cheb</v>
      </c>
      <c r="G89" s="41"/>
      <c r="H89" s="41"/>
      <c r="I89" s="33" t="s">
        <v>32</v>
      </c>
      <c r="J89" s="37" t="str">
        <f>E23</f>
        <v>Stráský, Hustý a partneři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35</v>
      </c>
      <c r="J90" s="37" t="str">
        <f>E26</f>
        <v xml:space="preserve"> 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158</v>
      </c>
      <c r="D92" s="189" t="s">
        <v>59</v>
      </c>
      <c r="E92" s="189" t="s">
        <v>55</v>
      </c>
      <c r="F92" s="189" t="s">
        <v>56</v>
      </c>
      <c r="G92" s="189" t="s">
        <v>159</v>
      </c>
      <c r="H92" s="189" t="s">
        <v>160</v>
      </c>
      <c r="I92" s="189" t="s">
        <v>161</v>
      </c>
      <c r="J92" s="189" t="s">
        <v>151</v>
      </c>
      <c r="K92" s="190" t="s">
        <v>162</v>
      </c>
      <c r="L92" s="191"/>
      <c r="M92" s="93" t="s">
        <v>19</v>
      </c>
      <c r="N92" s="94" t="s">
        <v>44</v>
      </c>
      <c r="O92" s="94" t="s">
        <v>163</v>
      </c>
      <c r="P92" s="94" t="s">
        <v>164</v>
      </c>
      <c r="Q92" s="94" t="s">
        <v>165</v>
      </c>
      <c r="R92" s="94" t="s">
        <v>166</v>
      </c>
      <c r="S92" s="94" t="s">
        <v>167</v>
      </c>
      <c r="T92" s="95" t="s">
        <v>168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169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P94+P105+P109</f>
        <v>0</v>
      </c>
      <c r="Q93" s="97"/>
      <c r="R93" s="194">
        <f>R94+R105+R109</f>
        <v>0</v>
      </c>
      <c r="S93" s="97"/>
      <c r="T93" s="195">
        <f>T94+T105+T109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152</v>
      </c>
      <c r="BK93" s="196">
        <f>BK94+BK105+BK109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327</v>
      </c>
      <c r="F94" s="200" t="s">
        <v>1880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P95+P101</f>
        <v>0</v>
      </c>
      <c r="Q94" s="205"/>
      <c r="R94" s="206">
        <f>R95+R101</f>
        <v>0</v>
      </c>
      <c r="S94" s="205"/>
      <c r="T94" s="207">
        <f>T95+T101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191</v>
      </c>
      <c r="AT94" s="209" t="s">
        <v>73</v>
      </c>
      <c r="AU94" s="209" t="s">
        <v>74</v>
      </c>
      <c r="AY94" s="208" t="s">
        <v>172</v>
      </c>
      <c r="BK94" s="210">
        <f>BK95+BK101</f>
        <v>0</v>
      </c>
    </row>
    <row r="95" s="12" customFormat="1" ht="22.8" customHeight="1">
      <c r="A95" s="12"/>
      <c r="B95" s="197"/>
      <c r="C95" s="198"/>
      <c r="D95" s="199" t="s">
        <v>73</v>
      </c>
      <c r="E95" s="241" t="s">
        <v>1969</v>
      </c>
      <c r="F95" s="241" t="s">
        <v>1970</v>
      </c>
      <c r="G95" s="198"/>
      <c r="H95" s="198"/>
      <c r="I95" s="201"/>
      <c r="J95" s="242">
        <f>BK95</f>
        <v>0</v>
      </c>
      <c r="K95" s="198"/>
      <c r="L95" s="203"/>
      <c r="M95" s="204"/>
      <c r="N95" s="205"/>
      <c r="O95" s="205"/>
      <c r="P95" s="206">
        <f>SUM(P96:P100)</f>
        <v>0</v>
      </c>
      <c r="Q95" s="205"/>
      <c r="R95" s="206">
        <f>SUM(R96:R100)</f>
        <v>0</v>
      </c>
      <c r="S95" s="205"/>
      <c r="T95" s="207">
        <f>SUM(T96:T100)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191</v>
      </c>
      <c r="AT95" s="209" t="s">
        <v>73</v>
      </c>
      <c r="AU95" s="209" t="s">
        <v>82</v>
      </c>
      <c r="AY95" s="208" t="s">
        <v>172</v>
      </c>
      <c r="BK95" s="210">
        <f>SUM(BK96:BK100)</f>
        <v>0</v>
      </c>
    </row>
    <row r="96" s="2" customFormat="1" ht="33" customHeight="1">
      <c r="A96" s="39"/>
      <c r="B96" s="40"/>
      <c r="C96" s="211" t="s">
        <v>251</v>
      </c>
      <c r="D96" s="211" t="s">
        <v>173</v>
      </c>
      <c r="E96" s="212" t="s">
        <v>2042</v>
      </c>
      <c r="F96" s="213" t="s">
        <v>2043</v>
      </c>
      <c r="G96" s="214" t="s">
        <v>1366</v>
      </c>
      <c r="H96" s="215">
        <v>2.7999999999999998</v>
      </c>
      <c r="I96" s="216"/>
      <c r="J96" s="217">
        <f>ROUND(I96*H96,2)</f>
        <v>0</v>
      </c>
      <c r="K96" s="213" t="s">
        <v>1319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1623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1623</v>
      </c>
      <c r="BM96" s="222" t="s">
        <v>2044</v>
      </c>
    </row>
    <row r="97" s="2" customFormat="1">
      <c r="A97" s="39"/>
      <c r="B97" s="40"/>
      <c r="C97" s="41"/>
      <c r="D97" s="224" t="s">
        <v>179</v>
      </c>
      <c r="E97" s="41"/>
      <c r="F97" s="225" t="s">
        <v>2045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3" t="s">
        <v>237</v>
      </c>
      <c r="E98" s="41"/>
      <c r="F98" s="244" t="s">
        <v>2046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237</v>
      </c>
      <c r="AU98" s="18" t="s">
        <v>84</v>
      </c>
    </row>
    <row r="99" s="13" customFormat="1">
      <c r="A99" s="13"/>
      <c r="B99" s="230"/>
      <c r="C99" s="231"/>
      <c r="D99" s="224" t="s">
        <v>183</v>
      </c>
      <c r="E99" s="232" t="s">
        <v>19</v>
      </c>
      <c r="F99" s="233" t="s">
        <v>1896</v>
      </c>
      <c r="G99" s="231"/>
      <c r="H99" s="234">
        <v>2.7999999999999998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183</v>
      </c>
      <c r="AU99" s="240" t="s">
        <v>84</v>
      </c>
      <c r="AV99" s="13" t="s">
        <v>84</v>
      </c>
      <c r="AW99" s="13" t="s">
        <v>37</v>
      </c>
      <c r="AX99" s="13" t="s">
        <v>74</v>
      </c>
      <c r="AY99" s="240" t="s">
        <v>172</v>
      </c>
    </row>
    <row r="100" s="14" customFormat="1">
      <c r="A100" s="14"/>
      <c r="B100" s="255"/>
      <c r="C100" s="256"/>
      <c r="D100" s="224" t="s">
        <v>183</v>
      </c>
      <c r="E100" s="257" t="s">
        <v>19</v>
      </c>
      <c r="F100" s="258" t="s">
        <v>1330</v>
      </c>
      <c r="G100" s="256"/>
      <c r="H100" s="259">
        <v>2.7999999999999998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5" t="s">
        <v>183</v>
      </c>
      <c r="AU100" s="265" t="s">
        <v>84</v>
      </c>
      <c r="AV100" s="14" t="s">
        <v>171</v>
      </c>
      <c r="AW100" s="14" t="s">
        <v>37</v>
      </c>
      <c r="AX100" s="14" t="s">
        <v>82</v>
      </c>
      <c r="AY100" s="265" t="s">
        <v>172</v>
      </c>
    </row>
    <row r="101" s="12" customFormat="1" ht="22.8" customHeight="1">
      <c r="A101" s="12"/>
      <c r="B101" s="197"/>
      <c r="C101" s="198"/>
      <c r="D101" s="199" t="s">
        <v>73</v>
      </c>
      <c r="E101" s="241" t="s">
        <v>2047</v>
      </c>
      <c r="F101" s="241" t="s">
        <v>2048</v>
      </c>
      <c r="G101" s="198"/>
      <c r="H101" s="198"/>
      <c r="I101" s="201"/>
      <c r="J101" s="242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191</v>
      </c>
      <c r="AT101" s="209" t="s">
        <v>73</v>
      </c>
      <c r="AU101" s="209" t="s">
        <v>82</v>
      </c>
      <c r="AY101" s="208" t="s">
        <v>172</v>
      </c>
      <c r="BK101" s="210">
        <f>SUM(BK102:BK104)</f>
        <v>0</v>
      </c>
    </row>
    <row r="102" s="2" customFormat="1" ht="21.75" customHeight="1">
      <c r="A102" s="39"/>
      <c r="B102" s="40"/>
      <c r="C102" s="211" t="s">
        <v>229</v>
      </c>
      <c r="D102" s="211" t="s">
        <v>173</v>
      </c>
      <c r="E102" s="212" t="s">
        <v>2049</v>
      </c>
      <c r="F102" s="213" t="s">
        <v>2050</v>
      </c>
      <c r="G102" s="214" t="s">
        <v>232</v>
      </c>
      <c r="H102" s="215">
        <v>1</v>
      </c>
      <c r="I102" s="216"/>
      <c r="J102" s="217">
        <f>ROUND(I102*H102,2)</f>
        <v>0</v>
      </c>
      <c r="K102" s="213" t="s">
        <v>1319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1623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1623</v>
      </c>
      <c r="BM102" s="222" t="s">
        <v>2051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2052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3" t="s">
        <v>237</v>
      </c>
      <c r="E104" s="41"/>
      <c r="F104" s="244" t="s">
        <v>2053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237</v>
      </c>
      <c r="AU104" s="18" t="s">
        <v>84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2054</v>
      </c>
      <c r="F105" s="200" t="s">
        <v>2055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P106</f>
        <v>0</v>
      </c>
      <c r="Q105" s="205"/>
      <c r="R105" s="206">
        <f>R106</f>
        <v>0</v>
      </c>
      <c r="S105" s="205"/>
      <c r="T105" s="207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171</v>
      </c>
      <c r="AT105" s="209" t="s">
        <v>73</v>
      </c>
      <c r="AU105" s="209" t="s">
        <v>74</v>
      </c>
      <c r="AY105" s="208" t="s">
        <v>172</v>
      </c>
      <c r="BK105" s="210">
        <f>BK106</f>
        <v>0</v>
      </c>
    </row>
    <row r="106" s="12" customFormat="1" ht="22.8" customHeight="1">
      <c r="A106" s="12"/>
      <c r="B106" s="197"/>
      <c r="C106" s="198"/>
      <c r="D106" s="199" t="s">
        <v>73</v>
      </c>
      <c r="E106" s="241" t="s">
        <v>2056</v>
      </c>
      <c r="F106" s="241" t="s">
        <v>2055</v>
      </c>
      <c r="G106" s="198"/>
      <c r="H106" s="198"/>
      <c r="I106" s="201"/>
      <c r="J106" s="242">
        <f>BK106</f>
        <v>0</v>
      </c>
      <c r="K106" s="198"/>
      <c r="L106" s="203"/>
      <c r="M106" s="204"/>
      <c r="N106" s="205"/>
      <c r="O106" s="205"/>
      <c r="P106" s="206">
        <f>SUM(P107:P108)</f>
        <v>0</v>
      </c>
      <c r="Q106" s="205"/>
      <c r="R106" s="206">
        <f>SUM(R107:R108)</f>
        <v>0</v>
      </c>
      <c r="S106" s="205"/>
      <c r="T106" s="20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82</v>
      </c>
      <c r="AT106" s="209" t="s">
        <v>73</v>
      </c>
      <c r="AU106" s="209" t="s">
        <v>82</v>
      </c>
      <c r="AY106" s="208" t="s">
        <v>172</v>
      </c>
      <c r="BK106" s="210">
        <f>SUM(BK107:BK108)</f>
        <v>0</v>
      </c>
    </row>
    <row r="107" s="2" customFormat="1" ht="16.5" customHeight="1">
      <c r="A107" s="39"/>
      <c r="B107" s="40"/>
      <c r="C107" s="211" t="s">
        <v>212</v>
      </c>
      <c r="D107" s="211" t="s">
        <v>173</v>
      </c>
      <c r="E107" s="212" t="s">
        <v>2057</v>
      </c>
      <c r="F107" s="213" t="s">
        <v>2058</v>
      </c>
      <c r="G107" s="214" t="s">
        <v>232</v>
      </c>
      <c r="H107" s="215">
        <v>1</v>
      </c>
      <c r="I107" s="216"/>
      <c r="J107" s="217">
        <f>ROUND(I107*H107,2)</f>
        <v>0</v>
      </c>
      <c r="K107" s="213" t="s">
        <v>19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84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259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2059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2" customFormat="1" ht="25.92" customHeight="1">
      <c r="A109" s="12"/>
      <c r="B109" s="197"/>
      <c r="C109" s="198"/>
      <c r="D109" s="199" t="s">
        <v>73</v>
      </c>
      <c r="E109" s="200" t="s">
        <v>226</v>
      </c>
      <c r="F109" s="200" t="s">
        <v>80</v>
      </c>
      <c r="G109" s="198"/>
      <c r="H109" s="198"/>
      <c r="I109" s="201"/>
      <c r="J109" s="202">
        <f>BK109</f>
        <v>0</v>
      </c>
      <c r="K109" s="198"/>
      <c r="L109" s="203"/>
      <c r="M109" s="204"/>
      <c r="N109" s="205"/>
      <c r="O109" s="205"/>
      <c r="P109" s="206">
        <f>P110+P117</f>
        <v>0</v>
      </c>
      <c r="Q109" s="205"/>
      <c r="R109" s="206">
        <f>R110+R117</f>
        <v>0</v>
      </c>
      <c r="S109" s="205"/>
      <c r="T109" s="207">
        <f>T110+T117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203</v>
      </c>
      <c r="AT109" s="209" t="s">
        <v>73</v>
      </c>
      <c r="AU109" s="209" t="s">
        <v>74</v>
      </c>
      <c r="AY109" s="208" t="s">
        <v>172</v>
      </c>
      <c r="BK109" s="210">
        <f>BK110+BK117</f>
        <v>0</v>
      </c>
    </row>
    <row r="110" s="12" customFormat="1" ht="22.8" customHeight="1">
      <c r="A110" s="12"/>
      <c r="B110" s="197"/>
      <c r="C110" s="198"/>
      <c r="D110" s="199" t="s">
        <v>73</v>
      </c>
      <c r="E110" s="241" t="s">
        <v>227</v>
      </c>
      <c r="F110" s="241" t="s">
        <v>228</v>
      </c>
      <c r="G110" s="198"/>
      <c r="H110" s="198"/>
      <c r="I110" s="201"/>
      <c r="J110" s="242">
        <f>BK110</f>
        <v>0</v>
      </c>
      <c r="K110" s="198"/>
      <c r="L110" s="203"/>
      <c r="M110" s="204"/>
      <c r="N110" s="205"/>
      <c r="O110" s="205"/>
      <c r="P110" s="206">
        <f>SUM(P111:P116)</f>
        <v>0</v>
      </c>
      <c r="Q110" s="205"/>
      <c r="R110" s="206">
        <f>SUM(R111:R116)</f>
        <v>0</v>
      </c>
      <c r="S110" s="205"/>
      <c r="T110" s="207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203</v>
      </c>
      <c r="AT110" s="209" t="s">
        <v>73</v>
      </c>
      <c r="AU110" s="209" t="s">
        <v>82</v>
      </c>
      <c r="AY110" s="208" t="s">
        <v>172</v>
      </c>
      <c r="BK110" s="210">
        <f>SUM(BK111:BK116)</f>
        <v>0</v>
      </c>
    </row>
    <row r="111" s="2" customFormat="1" ht="16.5" customHeight="1">
      <c r="A111" s="39"/>
      <c r="B111" s="40"/>
      <c r="C111" s="211" t="s">
        <v>259</v>
      </c>
      <c r="D111" s="211" t="s">
        <v>173</v>
      </c>
      <c r="E111" s="212" t="s">
        <v>2060</v>
      </c>
      <c r="F111" s="213" t="s">
        <v>2061</v>
      </c>
      <c r="G111" s="214" t="s">
        <v>232</v>
      </c>
      <c r="H111" s="215">
        <v>1</v>
      </c>
      <c r="I111" s="216"/>
      <c r="J111" s="217">
        <f>ROUND(I111*H111,2)</f>
        <v>0</v>
      </c>
      <c r="K111" s="213" t="s">
        <v>1319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234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234</v>
      </c>
      <c r="BM111" s="222" t="s">
        <v>2062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2061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3" t="s">
        <v>237</v>
      </c>
      <c r="E113" s="41"/>
      <c r="F113" s="244" t="s">
        <v>2063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237</v>
      </c>
      <c r="AU113" s="18" t="s">
        <v>84</v>
      </c>
    </row>
    <row r="114" s="2" customFormat="1" ht="16.5" customHeight="1">
      <c r="A114" s="39"/>
      <c r="B114" s="40"/>
      <c r="C114" s="211" t="s">
        <v>239</v>
      </c>
      <c r="D114" s="211" t="s">
        <v>173</v>
      </c>
      <c r="E114" s="212" t="s">
        <v>2064</v>
      </c>
      <c r="F114" s="213" t="s">
        <v>2065</v>
      </c>
      <c r="G114" s="214" t="s">
        <v>232</v>
      </c>
      <c r="H114" s="215">
        <v>1</v>
      </c>
      <c r="I114" s="216"/>
      <c r="J114" s="217">
        <f>ROUND(I114*H114,2)</f>
        <v>0</v>
      </c>
      <c r="K114" s="213" t="s">
        <v>1319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234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234</v>
      </c>
      <c r="BM114" s="222" t="s">
        <v>2066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2067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3" t="s">
        <v>237</v>
      </c>
      <c r="E116" s="41"/>
      <c r="F116" s="244" t="s">
        <v>2068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237</v>
      </c>
      <c r="AU116" s="18" t="s">
        <v>84</v>
      </c>
    </row>
    <row r="117" s="12" customFormat="1" ht="22.8" customHeight="1">
      <c r="A117" s="12"/>
      <c r="B117" s="197"/>
      <c r="C117" s="198"/>
      <c r="D117" s="199" t="s">
        <v>73</v>
      </c>
      <c r="E117" s="241" t="s">
        <v>2069</v>
      </c>
      <c r="F117" s="241" t="s">
        <v>2070</v>
      </c>
      <c r="G117" s="198"/>
      <c r="H117" s="198"/>
      <c r="I117" s="201"/>
      <c r="J117" s="242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203</v>
      </c>
      <c r="AT117" s="209" t="s">
        <v>73</v>
      </c>
      <c r="AU117" s="209" t="s">
        <v>82</v>
      </c>
      <c r="AY117" s="208" t="s">
        <v>172</v>
      </c>
      <c r="BK117" s="210">
        <f>SUM(BK118:BK120)</f>
        <v>0</v>
      </c>
    </row>
    <row r="118" s="2" customFormat="1" ht="16.5" customHeight="1">
      <c r="A118" s="39"/>
      <c r="B118" s="40"/>
      <c r="C118" s="211" t="s">
        <v>219</v>
      </c>
      <c r="D118" s="211" t="s">
        <v>173</v>
      </c>
      <c r="E118" s="212" t="s">
        <v>2071</v>
      </c>
      <c r="F118" s="213" t="s">
        <v>2072</v>
      </c>
      <c r="G118" s="214" t="s">
        <v>232</v>
      </c>
      <c r="H118" s="215">
        <v>1</v>
      </c>
      <c r="I118" s="216"/>
      <c r="J118" s="217">
        <f>ROUND(I118*H118,2)</f>
        <v>0</v>
      </c>
      <c r="K118" s="213" t="s">
        <v>1319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234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234</v>
      </c>
      <c r="BM118" s="222" t="s">
        <v>2073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2072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3" t="s">
        <v>237</v>
      </c>
      <c r="E120" s="41"/>
      <c r="F120" s="244" t="s">
        <v>2074</v>
      </c>
      <c r="G120" s="41"/>
      <c r="H120" s="41"/>
      <c r="I120" s="226"/>
      <c r="J120" s="41"/>
      <c r="K120" s="41"/>
      <c r="L120" s="45"/>
      <c r="M120" s="245"/>
      <c r="N120" s="246"/>
      <c r="O120" s="247"/>
      <c r="P120" s="247"/>
      <c r="Q120" s="247"/>
      <c r="R120" s="247"/>
      <c r="S120" s="247"/>
      <c r="T120" s="24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237</v>
      </c>
      <c r="AU120" s="18" t="s">
        <v>84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Shdu44a6Zg+CibusZ7hKRB+JH9h+KTVhVEO41LMiYUa0WDgDuSdLLsX/1rjNwaWZjMnMfhCaDyNT9+oCxlkyOQ==" hashValue="1vIsL1EbVeWtri0IAtarWD8wYlpTRxujSU+y3EClEIJ9jgbljYdkGz0YbTTbwU25pEkDmVTV13pHANJeeE0ypQ==" algorithmName="SHA-512" password="CC35"/>
  <autoFilter ref="C92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2/469973111"/>
    <hyperlink ref="F104" r:id="rId2" display="https://podminky.urs.cz/item/CS_URS_2025_02/580108022"/>
    <hyperlink ref="F113" r:id="rId3" display="https://podminky.urs.cz/item/CS_URS_2025_02/012444000"/>
    <hyperlink ref="F116" r:id="rId4" display="https://podminky.urs.cz/item/CS_URS_2025_02/013254000"/>
    <hyperlink ref="F120" r:id="rId5" display="https://podminky.urs.cz/item/CS_URS_2025_02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2075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ROUND((SUM(BE83:BE201)),  2)</f>
        <v>0</v>
      </c>
      <c r="G33" s="39"/>
      <c r="H33" s="39"/>
      <c r="I33" s="158">
        <v>0.20999999999999999</v>
      </c>
      <c r="J33" s="157">
        <f>ROUND(((SUM(BE83:BE201))*I33),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ROUND((SUM(BF83:BF201)),  2)</f>
        <v>0</v>
      </c>
      <c r="G34" s="39"/>
      <c r="H34" s="39"/>
      <c r="I34" s="158">
        <v>0.14999999999999999</v>
      </c>
      <c r="J34" s="157">
        <f>ROUND(((SUM(BF83:BF201))*I34),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ROUND((SUM(BG83:BG201)),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ROUND((SUM(BH83:BH201)),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ROUND((SUM(BI83:BI201)),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402 - Přeložka IS CETIN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2076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2077</v>
      </c>
      <c r="E61" s="178"/>
      <c r="F61" s="178"/>
      <c r="G61" s="178"/>
      <c r="H61" s="178"/>
      <c r="I61" s="178"/>
      <c r="J61" s="179">
        <f>J100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2078</v>
      </c>
      <c r="E62" s="178"/>
      <c r="F62" s="178"/>
      <c r="G62" s="178"/>
      <c r="H62" s="178"/>
      <c r="I62" s="178"/>
      <c r="J62" s="179">
        <f>J117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2079</v>
      </c>
      <c r="E63" s="178"/>
      <c r="F63" s="178"/>
      <c r="G63" s="178"/>
      <c r="H63" s="178"/>
      <c r="I63" s="178"/>
      <c r="J63" s="179">
        <f>J189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402 - Přeložka IS CETIN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P84+P100+P117+P189</f>
        <v>0</v>
      </c>
      <c r="Q83" s="97"/>
      <c r="R83" s="194">
        <f>R84+R100+R117+R189</f>
        <v>0</v>
      </c>
      <c r="S83" s="97"/>
      <c r="T83" s="195">
        <f>T84+T100+T117+T189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BK84+BK100+BK117+BK189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2080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SUM(P85:P99)</f>
        <v>0</v>
      </c>
      <c r="Q84" s="205"/>
      <c r="R84" s="206">
        <f>SUM(R85:R99)</f>
        <v>0</v>
      </c>
      <c r="S84" s="205"/>
      <c r="T84" s="207">
        <f>SUM(T85:T99)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SUM(BK85:BK99)</f>
        <v>0</v>
      </c>
    </row>
    <row r="85" s="2" customFormat="1" ht="16.5" customHeight="1">
      <c r="A85" s="39"/>
      <c r="B85" s="40"/>
      <c r="C85" s="211" t="s">
        <v>82</v>
      </c>
      <c r="D85" s="211" t="s">
        <v>173</v>
      </c>
      <c r="E85" s="212" t="s">
        <v>2081</v>
      </c>
      <c r="F85" s="213" t="s">
        <v>2082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2083</v>
      </c>
    </row>
    <row r="86" s="2" customFormat="1">
      <c r="A86" s="39"/>
      <c r="B86" s="40"/>
      <c r="C86" s="41"/>
      <c r="D86" s="224" t="s">
        <v>179</v>
      </c>
      <c r="E86" s="41"/>
      <c r="F86" s="225" t="s">
        <v>2082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2" customFormat="1">
      <c r="A87" s="39"/>
      <c r="B87" s="40"/>
      <c r="C87" s="41"/>
      <c r="D87" s="224" t="s">
        <v>181</v>
      </c>
      <c r="E87" s="41"/>
      <c r="F87" s="229" t="s">
        <v>2084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181</v>
      </c>
      <c r="AU87" s="18" t="s">
        <v>82</v>
      </c>
    </row>
    <row r="88" s="2" customFormat="1" ht="24.15" customHeight="1">
      <c r="A88" s="39"/>
      <c r="B88" s="40"/>
      <c r="C88" s="211" t="s">
        <v>84</v>
      </c>
      <c r="D88" s="211" t="s">
        <v>173</v>
      </c>
      <c r="E88" s="212" t="s">
        <v>2085</v>
      </c>
      <c r="F88" s="213" t="s">
        <v>2086</v>
      </c>
      <c r="G88" s="214" t="s">
        <v>176</v>
      </c>
      <c r="H88" s="215">
        <v>1</v>
      </c>
      <c r="I88" s="216"/>
      <c r="J88" s="217">
        <f>ROUND(I88*H88,2)</f>
        <v>0</v>
      </c>
      <c r="K88" s="213" t="s">
        <v>2087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2088</v>
      </c>
    </row>
    <row r="89" s="2" customFormat="1">
      <c r="A89" s="39"/>
      <c r="B89" s="40"/>
      <c r="C89" s="41"/>
      <c r="D89" s="224" t="s">
        <v>179</v>
      </c>
      <c r="E89" s="41"/>
      <c r="F89" s="225" t="s">
        <v>2086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2" customFormat="1">
      <c r="A90" s="39"/>
      <c r="B90" s="40"/>
      <c r="C90" s="41"/>
      <c r="D90" s="224" t="s">
        <v>181</v>
      </c>
      <c r="E90" s="41"/>
      <c r="F90" s="229" t="s">
        <v>2089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181</v>
      </c>
      <c r="AU90" s="18" t="s">
        <v>82</v>
      </c>
    </row>
    <row r="91" s="2" customFormat="1" ht="16.5" customHeight="1">
      <c r="A91" s="39"/>
      <c r="B91" s="40"/>
      <c r="C91" s="211" t="s">
        <v>191</v>
      </c>
      <c r="D91" s="211" t="s">
        <v>173</v>
      </c>
      <c r="E91" s="212" t="s">
        <v>2090</v>
      </c>
      <c r="F91" s="213" t="s">
        <v>2091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2087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2092</v>
      </c>
    </row>
    <row r="92" s="2" customFormat="1">
      <c r="A92" s="39"/>
      <c r="B92" s="40"/>
      <c r="C92" s="41"/>
      <c r="D92" s="224" t="s">
        <v>179</v>
      </c>
      <c r="E92" s="41"/>
      <c r="F92" s="225" t="s">
        <v>2091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2" customFormat="1">
      <c r="A93" s="39"/>
      <c r="B93" s="40"/>
      <c r="C93" s="41"/>
      <c r="D93" s="224" t="s">
        <v>181</v>
      </c>
      <c r="E93" s="41"/>
      <c r="F93" s="229" t="s">
        <v>2093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181</v>
      </c>
      <c r="AU93" s="18" t="s">
        <v>82</v>
      </c>
    </row>
    <row r="94" s="2" customFormat="1" ht="24.15" customHeight="1">
      <c r="A94" s="39"/>
      <c r="B94" s="40"/>
      <c r="C94" s="211" t="s">
        <v>171</v>
      </c>
      <c r="D94" s="211" t="s">
        <v>173</v>
      </c>
      <c r="E94" s="212" t="s">
        <v>2094</v>
      </c>
      <c r="F94" s="213" t="s">
        <v>2095</v>
      </c>
      <c r="G94" s="214" t="s">
        <v>176</v>
      </c>
      <c r="H94" s="215">
        <v>10</v>
      </c>
      <c r="I94" s="216"/>
      <c r="J94" s="217">
        <f>ROUND(I94*H94,2)</f>
        <v>0</v>
      </c>
      <c r="K94" s="213" t="s">
        <v>2087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2096</v>
      </c>
    </row>
    <row r="95" s="2" customFormat="1">
      <c r="A95" s="39"/>
      <c r="B95" s="40"/>
      <c r="C95" s="41"/>
      <c r="D95" s="224" t="s">
        <v>179</v>
      </c>
      <c r="E95" s="41"/>
      <c r="F95" s="225" t="s">
        <v>2095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2" customFormat="1">
      <c r="A96" s="39"/>
      <c r="B96" s="40"/>
      <c r="C96" s="41"/>
      <c r="D96" s="224" t="s">
        <v>181</v>
      </c>
      <c r="E96" s="41"/>
      <c r="F96" s="229" t="s">
        <v>2093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181</v>
      </c>
      <c r="AU96" s="18" t="s">
        <v>82</v>
      </c>
    </row>
    <row r="97" s="2" customFormat="1" ht="16.5" customHeight="1">
      <c r="A97" s="39"/>
      <c r="B97" s="40"/>
      <c r="C97" s="211" t="s">
        <v>203</v>
      </c>
      <c r="D97" s="211" t="s">
        <v>173</v>
      </c>
      <c r="E97" s="212" t="s">
        <v>2097</v>
      </c>
      <c r="F97" s="213" t="s">
        <v>2098</v>
      </c>
      <c r="G97" s="214" t="s">
        <v>206</v>
      </c>
      <c r="H97" s="215">
        <v>1</v>
      </c>
      <c r="I97" s="216"/>
      <c r="J97" s="217">
        <f>ROUND(I97*H97,2)</f>
        <v>0</v>
      </c>
      <c r="K97" s="213" t="s">
        <v>2087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2099</v>
      </c>
    </row>
    <row r="98" s="2" customFormat="1">
      <c r="A98" s="39"/>
      <c r="B98" s="40"/>
      <c r="C98" s="41"/>
      <c r="D98" s="224" t="s">
        <v>179</v>
      </c>
      <c r="E98" s="41"/>
      <c r="F98" s="225" t="s">
        <v>2098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2" customFormat="1">
      <c r="A99" s="39"/>
      <c r="B99" s="40"/>
      <c r="C99" s="41"/>
      <c r="D99" s="224" t="s">
        <v>181</v>
      </c>
      <c r="E99" s="41"/>
      <c r="F99" s="229" t="s">
        <v>2093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181</v>
      </c>
      <c r="AU99" s="18" t="s">
        <v>82</v>
      </c>
    </row>
    <row r="100" s="12" customFormat="1" ht="25.92" customHeight="1">
      <c r="A100" s="12"/>
      <c r="B100" s="197"/>
      <c r="C100" s="198"/>
      <c r="D100" s="199" t="s">
        <v>73</v>
      </c>
      <c r="E100" s="200" t="s">
        <v>82</v>
      </c>
      <c r="F100" s="200" t="s">
        <v>1315</v>
      </c>
      <c r="G100" s="198"/>
      <c r="H100" s="198"/>
      <c r="I100" s="201"/>
      <c r="J100" s="202">
        <f>BK100</f>
        <v>0</v>
      </c>
      <c r="K100" s="198"/>
      <c r="L100" s="203"/>
      <c r="M100" s="204"/>
      <c r="N100" s="205"/>
      <c r="O100" s="205"/>
      <c r="P100" s="206">
        <f>SUM(P101:P116)</f>
        <v>0</v>
      </c>
      <c r="Q100" s="205"/>
      <c r="R100" s="206">
        <f>SUM(R101:R116)</f>
        <v>0</v>
      </c>
      <c r="S100" s="205"/>
      <c r="T100" s="207">
        <f>SUM(T101:T116)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8" t="s">
        <v>171</v>
      </c>
      <c r="AT100" s="209" t="s">
        <v>73</v>
      </c>
      <c r="AU100" s="209" t="s">
        <v>74</v>
      </c>
      <c r="AY100" s="208" t="s">
        <v>172</v>
      </c>
      <c r="BK100" s="210">
        <f>SUM(BK101:BK116)</f>
        <v>0</v>
      </c>
    </row>
    <row r="101" s="2" customFormat="1" ht="24.15" customHeight="1">
      <c r="A101" s="39"/>
      <c r="B101" s="40"/>
      <c r="C101" s="211" t="s">
        <v>212</v>
      </c>
      <c r="D101" s="211" t="s">
        <v>173</v>
      </c>
      <c r="E101" s="212" t="s">
        <v>2100</v>
      </c>
      <c r="F101" s="213" t="s">
        <v>2101</v>
      </c>
      <c r="G101" s="214" t="s">
        <v>313</v>
      </c>
      <c r="H101" s="215">
        <v>42.350000000000001</v>
      </c>
      <c r="I101" s="216"/>
      <c r="J101" s="217">
        <f>ROUND(I101*H101,2)</f>
        <v>0</v>
      </c>
      <c r="K101" s="213" t="s">
        <v>2087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2102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2101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2" customFormat="1">
      <c r="A103" s="39"/>
      <c r="B103" s="40"/>
      <c r="C103" s="41"/>
      <c r="D103" s="224" t="s">
        <v>181</v>
      </c>
      <c r="E103" s="41"/>
      <c r="F103" s="229" t="s">
        <v>2103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181</v>
      </c>
      <c r="AU103" s="18" t="s">
        <v>82</v>
      </c>
    </row>
    <row r="104" s="13" customFormat="1">
      <c r="A104" s="13"/>
      <c r="B104" s="230"/>
      <c r="C104" s="231"/>
      <c r="D104" s="224" t="s">
        <v>183</v>
      </c>
      <c r="E104" s="232" t="s">
        <v>225</v>
      </c>
      <c r="F104" s="233" t="s">
        <v>2104</v>
      </c>
      <c r="G104" s="231"/>
      <c r="H104" s="234">
        <v>42.349999999999994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82</v>
      </c>
      <c r="AV104" s="13" t="s">
        <v>84</v>
      </c>
      <c r="AW104" s="13" t="s">
        <v>37</v>
      </c>
      <c r="AX104" s="13" t="s">
        <v>82</v>
      </c>
      <c r="AY104" s="240" t="s">
        <v>172</v>
      </c>
    </row>
    <row r="105" s="2" customFormat="1" ht="24.15" customHeight="1">
      <c r="A105" s="39"/>
      <c r="B105" s="40"/>
      <c r="C105" s="211" t="s">
        <v>219</v>
      </c>
      <c r="D105" s="211" t="s">
        <v>173</v>
      </c>
      <c r="E105" s="212" t="s">
        <v>2105</v>
      </c>
      <c r="F105" s="213" t="s">
        <v>2106</v>
      </c>
      <c r="G105" s="214" t="s">
        <v>313</v>
      </c>
      <c r="H105" s="215">
        <v>48.649999999999999</v>
      </c>
      <c r="I105" s="216"/>
      <c r="J105" s="217">
        <f>ROUND(I105*H105,2)</f>
        <v>0</v>
      </c>
      <c r="K105" s="213" t="s">
        <v>2087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2107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2106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2" customFormat="1">
      <c r="A107" s="39"/>
      <c r="B107" s="40"/>
      <c r="C107" s="41"/>
      <c r="D107" s="224" t="s">
        <v>181</v>
      </c>
      <c r="E107" s="41"/>
      <c r="F107" s="229" t="s">
        <v>2108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181</v>
      </c>
      <c r="AU107" s="18" t="s">
        <v>82</v>
      </c>
    </row>
    <row r="108" s="13" customFormat="1">
      <c r="A108" s="13"/>
      <c r="B108" s="230"/>
      <c r="C108" s="231"/>
      <c r="D108" s="224" t="s">
        <v>183</v>
      </c>
      <c r="E108" s="232" t="s">
        <v>210</v>
      </c>
      <c r="F108" s="233" t="s">
        <v>2109</v>
      </c>
      <c r="G108" s="231"/>
      <c r="H108" s="234">
        <v>48.649999999999999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183</v>
      </c>
      <c r="AU108" s="240" t="s">
        <v>82</v>
      </c>
      <c r="AV108" s="13" t="s">
        <v>84</v>
      </c>
      <c r="AW108" s="13" t="s">
        <v>37</v>
      </c>
      <c r="AX108" s="13" t="s">
        <v>82</v>
      </c>
      <c r="AY108" s="240" t="s">
        <v>172</v>
      </c>
    </row>
    <row r="109" s="2" customFormat="1" ht="16.5" customHeight="1">
      <c r="A109" s="39"/>
      <c r="B109" s="40"/>
      <c r="C109" s="211" t="s">
        <v>229</v>
      </c>
      <c r="D109" s="211" t="s">
        <v>173</v>
      </c>
      <c r="E109" s="212" t="s">
        <v>1003</v>
      </c>
      <c r="F109" s="213" t="s">
        <v>1004</v>
      </c>
      <c r="G109" s="214" t="s">
        <v>313</v>
      </c>
      <c r="H109" s="215">
        <v>82.530000000000001</v>
      </c>
      <c r="I109" s="216"/>
      <c r="J109" s="217">
        <f>ROUND(I109*H109,2)</f>
        <v>0</v>
      </c>
      <c r="K109" s="213" t="s">
        <v>177</v>
      </c>
      <c r="L109" s="45"/>
      <c r="M109" s="218" t="s">
        <v>19</v>
      </c>
      <c r="N109" s="219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171</v>
      </c>
      <c r="AT109" s="222" t="s">
        <v>173</v>
      </c>
      <c r="AU109" s="222" t="s">
        <v>82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171</v>
      </c>
      <c r="BM109" s="222" t="s">
        <v>2110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1006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82</v>
      </c>
    </row>
    <row r="111" s="2" customFormat="1">
      <c r="A111" s="39"/>
      <c r="B111" s="40"/>
      <c r="C111" s="41"/>
      <c r="D111" s="224" t="s">
        <v>181</v>
      </c>
      <c r="E111" s="41"/>
      <c r="F111" s="229" t="s">
        <v>1007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181</v>
      </c>
      <c r="AU111" s="18" t="s">
        <v>82</v>
      </c>
    </row>
    <row r="112" s="13" customFormat="1">
      <c r="A112" s="13"/>
      <c r="B112" s="230"/>
      <c r="C112" s="231"/>
      <c r="D112" s="224" t="s">
        <v>183</v>
      </c>
      <c r="E112" s="232" t="s">
        <v>378</v>
      </c>
      <c r="F112" s="233" t="s">
        <v>2111</v>
      </c>
      <c r="G112" s="231"/>
      <c r="H112" s="234">
        <v>82.530000000000001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82</v>
      </c>
      <c r="AV112" s="13" t="s">
        <v>84</v>
      </c>
      <c r="AW112" s="13" t="s">
        <v>37</v>
      </c>
      <c r="AX112" s="13" t="s">
        <v>82</v>
      </c>
      <c r="AY112" s="240" t="s">
        <v>172</v>
      </c>
    </row>
    <row r="113" s="2" customFormat="1" ht="24.15" customHeight="1">
      <c r="A113" s="39"/>
      <c r="B113" s="40"/>
      <c r="C113" s="211" t="s">
        <v>239</v>
      </c>
      <c r="D113" s="211" t="s">
        <v>173</v>
      </c>
      <c r="E113" s="212" t="s">
        <v>635</v>
      </c>
      <c r="F113" s="213" t="s">
        <v>636</v>
      </c>
      <c r="G113" s="214" t="s">
        <v>313</v>
      </c>
      <c r="H113" s="215">
        <v>16.940000000000001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2112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636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2" customFormat="1">
      <c r="A115" s="39"/>
      <c r="B115" s="40"/>
      <c r="C115" s="41"/>
      <c r="D115" s="224" t="s">
        <v>181</v>
      </c>
      <c r="E115" s="41"/>
      <c r="F115" s="229" t="s">
        <v>638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181</v>
      </c>
      <c r="AU115" s="18" t="s">
        <v>82</v>
      </c>
    </row>
    <row r="116" s="13" customFormat="1">
      <c r="A116" s="13"/>
      <c r="B116" s="230"/>
      <c r="C116" s="231"/>
      <c r="D116" s="224" t="s">
        <v>183</v>
      </c>
      <c r="E116" s="232" t="s">
        <v>384</v>
      </c>
      <c r="F116" s="233" t="s">
        <v>2113</v>
      </c>
      <c r="G116" s="231"/>
      <c r="H116" s="234">
        <v>16.940000000000001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82</v>
      </c>
      <c r="AY116" s="240" t="s">
        <v>172</v>
      </c>
    </row>
    <row r="117" s="12" customFormat="1" ht="25.92" customHeight="1">
      <c r="A117" s="12"/>
      <c r="B117" s="197"/>
      <c r="C117" s="198"/>
      <c r="D117" s="199" t="s">
        <v>73</v>
      </c>
      <c r="E117" s="200" t="s">
        <v>219</v>
      </c>
      <c r="F117" s="200" t="s">
        <v>2114</v>
      </c>
      <c r="G117" s="198"/>
      <c r="H117" s="198"/>
      <c r="I117" s="201"/>
      <c r="J117" s="202">
        <f>BK117</f>
        <v>0</v>
      </c>
      <c r="K117" s="198"/>
      <c r="L117" s="203"/>
      <c r="M117" s="204"/>
      <c r="N117" s="205"/>
      <c r="O117" s="205"/>
      <c r="P117" s="206">
        <f>SUM(P118:P188)</f>
        <v>0</v>
      </c>
      <c r="Q117" s="205"/>
      <c r="R117" s="206">
        <f>SUM(R118:R188)</f>
        <v>0</v>
      </c>
      <c r="S117" s="205"/>
      <c r="T117" s="207">
        <f>SUM(T118:T188)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171</v>
      </c>
      <c r="AT117" s="209" t="s">
        <v>73</v>
      </c>
      <c r="AU117" s="209" t="s">
        <v>74</v>
      </c>
      <c r="AY117" s="208" t="s">
        <v>172</v>
      </c>
      <c r="BK117" s="210">
        <f>SUM(BK118:BK188)</f>
        <v>0</v>
      </c>
    </row>
    <row r="118" s="2" customFormat="1" ht="37.8" customHeight="1">
      <c r="A118" s="39"/>
      <c r="B118" s="40"/>
      <c r="C118" s="211" t="s">
        <v>245</v>
      </c>
      <c r="D118" s="211" t="s">
        <v>173</v>
      </c>
      <c r="E118" s="212" t="s">
        <v>2115</v>
      </c>
      <c r="F118" s="213" t="s">
        <v>2116</v>
      </c>
      <c r="G118" s="214" t="s">
        <v>206</v>
      </c>
      <c r="H118" s="215">
        <v>2</v>
      </c>
      <c r="I118" s="216"/>
      <c r="J118" s="217">
        <f>ROUND(I118*H118,2)</f>
        <v>0</v>
      </c>
      <c r="K118" s="213" t="s">
        <v>2087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2117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2116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2" customFormat="1">
      <c r="A120" s="39"/>
      <c r="B120" s="40"/>
      <c r="C120" s="41"/>
      <c r="D120" s="224" t="s">
        <v>181</v>
      </c>
      <c r="E120" s="41"/>
      <c r="F120" s="229" t="s">
        <v>2118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181</v>
      </c>
      <c r="AU120" s="18" t="s">
        <v>82</v>
      </c>
    </row>
    <row r="121" s="13" customFormat="1">
      <c r="A121" s="13"/>
      <c r="B121" s="230"/>
      <c r="C121" s="231"/>
      <c r="D121" s="224" t="s">
        <v>183</v>
      </c>
      <c r="E121" s="232" t="s">
        <v>265</v>
      </c>
      <c r="F121" s="233" t="s">
        <v>84</v>
      </c>
      <c r="G121" s="231"/>
      <c r="H121" s="234">
        <v>2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183</v>
      </c>
      <c r="AU121" s="240" t="s">
        <v>82</v>
      </c>
      <c r="AV121" s="13" t="s">
        <v>84</v>
      </c>
      <c r="AW121" s="13" t="s">
        <v>37</v>
      </c>
      <c r="AX121" s="13" t="s">
        <v>82</v>
      </c>
      <c r="AY121" s="240" t="s">
        <v>172</v>
      </c>
    </row>
    <row r="122" s="2" customFormat="1" ht="21.75" customHeight="1">
      <c r="A122" s="39"/>
      <c r="B122" s="40"/>
      <c r="C122" s="211" t="s">
        <v>251</v>
      </c>
      <c r="D122" s="211" t="s">
        <v>173</v>
      </c>
      <c r="E122" s="212" t="s">
        <v>2119</v>
      </c>
      <c r="F122" s="213" t="s">
        <v>2120</v>
      </c>
      <c r="G122" s="214" t="s">
        <v>206</v>
      </c>
      <c r="H122" s="215">
        <v>10</v>
      </c>
      <c r="I122" s="216"/>
      <c r="J122" s="217">
        <f>ROUND(I122*H122,2)</f>
        <v>0</v>
      </c>
      <c r="K122" s="213" t="s">
        <v>2087</v>
      </c>
      <c r="L122" s="45"/>
      <c r="M122" s="218" t="s">
        <v>19</v>
      </c>
      <c r="N122" s="219" t="s">
        <v>45</v>
      </c>
      <c r="O122" s="85"/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2" t="s">
        <v>171</v>
      </c>
      <c r="AT122" s="222" t="s">
        <v>173</v>
      </c>
      <c r="AU122" s="222" t="s">
        <v>82</v>
      </c>
      <c r="AY122" s="18" t="s">
        <v>172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8" t="s">
        <v>82</v>
      </c>
      <c r="BK122" s="223">
        <f>ROUND(I122*H122,2)</f>
        <v>0</v>
      </c>
      <c r="BL122" s="18" t="s">
        <v>171</v>
      </c>
      <c r="BM122" s="222" t="s">
        <v>2121</v>
      </c>
    </row>
    <row r="123" s="2" customFormat="1">
      <c r="A123" s="39"/>
      <c r="B123" s="40"/>
      <c r="C123" s="41"/>
      <c r="D123" s="224" t="s">
        <v>179</v>
      </c>
      <c r="E123" s="41"/>
      <c r="F123" s="225" t="s">
        <v>2120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179</v>
      </c>
      <c r="AU123" s="18" t="s">
        <v>82</v>
      </c>
    </row>
    <row r="124" s="2" customFormat="1">
      <c r="A124" s="39"/>
      <c r="B124" s="40"/>
      <c r="C124" s="41"/>
      <c r="D124" s="224" t="s">
        <v>181</v>
      </c>
      <c r="E124" s="41"/>
      <c r="F124" s="229" t="s">
        <v>2118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181</v>
      </c>
      <c r="AU124" s="18" t="s">
        <v>82</v>
      </c>
    </row>
    <row r="125" s="13" customFormat="1">
      <c r="A125" s="13"/>
      <c r="B125" s="230"/>
      <c r="C125" s="231"/>
      <c r="D125" s="224" t="s">
        <v>183</v>
      </c>
      <c r="E125" s="232" t="s">
        <v>362</v>
      </c>
      <c r="F125" s="233" t="s">
        <v>245</v>
      </c>
      <c r="G125" s="231"/>
      <c r="H125" s="234">
        <v>10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183</v>
      </c>
      <c r="AU125" s="240" t="s">
        <v>82</v>
      </c>
      <c r="AV125" s="13" t="s">
        <v>84</v>
      </c>
      <c r="AW125" s="13" t="s">
        <v>37</v>
      </c>
      <c r="AX125" s="13" t="s">
        <v>82</v>
      </c>
      <c r="AY125" s="240" t="s">
        <v>172</v>
      </c>
    </row>
    <row r="126" s="2" customFormat="1" ht="24.15" customHeight="1">
      <c r="A126" s="39"/>
      <c r="B126" s="40"/>
      <c r="C126" s="211" t="s">
        <v>259</v>
      </c>
      <c r="D126" s="211" t="s">
        <v>173</v>
      </c>
      <c r="E126" s="212" t="s">
        <v>2122</v>
      </c>
      <c r="F126" s="213" t="s">
        <v>2123</v>
      </c>
      <c r="G126" s="214" t="s">
        <v>327</v>
      </c>
      <c r="H126" s="215">
        <v>19.199999999999999</v>
      </c>
      <c r="I126" s="216"/>
      <c r="J126" s="217">
        <f>ROUND(I126*H126,2)</f>
        <v>0</v>
      </c>
      <c r="K126" s="213" t="s">
        <v>2087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171</v>
      </c>
      <c r="AT126" s="222" t="s">
        <v>173</v>
      </c>
      <c r="AU126" s="222" t="s">
        <v>82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171</v>
      </c>
      <c r="BM126" s="222" t="s">
        <v>2124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2123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82</v>
      </c>
    </row>
    <row r="128" s="2" customFormat="1">
      <c r="A128" s="39"/>
      <c r="B128" s="40"/>
      <c r="C128" s="41"/>
      <c r="D128" s="224" t="s">
        <v>181</v>
      </c>
      <c r="E128" s="41"/>
      <c r="F128" s="229" t="s">
        <v>2125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181</v>
      </c>
      <c r="AU128" s="18" t="s">
        <v>82</v>
      </c>
    </row>
    <row r="129" s="13" customFormat="1">
      <c r="A129" s="13"/>
      <c r="B129" s="230"/>
      <c r="C129" s="231"/>
      <c r="D129" s="224" t="s">
        <v>183</v>
      </c>
      <c r="E129" s="232" t="s">
        <v>266</v>
      </c>
      <c r="F129" s="233" t="s">
        <v>2126</v>
      </c>
      <c r="G129" s="231"/>
      <c r="H129" s="234">
        <v>19.199999999999999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183</v>
      </c>
      <c r="AU129" s="240" t="s">
        <v>82</v>
      </c>
      <c r="AV129" s="13" t="s">
        <v>84</v>
      </c>
      <c r="AW129" s="13" t="s">
        <v>37</v>
      </c>
      <c r="AX129" s="13" t="s">
        <v>82</v>
      </c>
      <c r="AY129" s="240" t="s">
        <v>172</v>
      </c>
    </row>
    <row r="130" s="2" customFormat="1" ht="24.15" customHeight="1">
      <c r="A130" s="39"/>
      <c r="B130" s="40"/>
      <c r="C130" s="211" t="s">
        <v>395</v>
      </c>
      <c r="D130" s="211" t="s">
        <v>173</v>
      </c>
      <c r="E130" s="212" t="s">
        <v>2127</v>
      </c>
      <c r="F130" s="213" t="s">
        <v>2128</v>
      </c>
      <c r="G130" s="214" t="s">
        <v>327</v>
      </c>
      <c r="H130" s="215">
        <v>145.19999999999999</v>
      </c>
      <c r="I130" s="216"/>
      <c r="J130" s="217">
        <f>ROUND(I130*H130,2)</f>
        <v>0</v>
      </c>
      <c r="K130" s="213" t="s">
        <v>2087</v>
      </c>
      <c r="L130" s="45"/>
      <c r="M130" s="218" t="s">
        <v>19</v>
      </c>
      <c r="N130" s="219" t="s">
        <v>45</v>
      </c>
      <c r="O130" s="85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2" t="s">
        <v>171</v>
      </c>
      <c r="AT130" s="222" t="s">
        <v>173</v>
      </c>
      <c r="AU130" s="222" t="s">
        <v>82</v>
      </c>
      <c r="AY130" s="18" t="s">
        <v>172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8" t="s">
        <v>82</v>
      </c>
      <c r="BK130" s="223">
        <f>ROUND(I130*H130,2)</f>
        <v>0</v>
      </c>
      <c r="BL130" s="18" t="s">
        <v>171</v>
      </c>
      <c r="BM130" s="222" t="s">
        <v>2129</v>
      </c>
    </row>
    <row r="131" s="2" customFormat="1">
      <c r="A131" s="39"/>
      <c r="B131" s="40"/>
      <c r="C131" s="41"/>
      <c r="D131" s="224" t="s">
        <v>179</v>
      </c>
      <c r="E131" s="41"/>
      <c r="F131" s="225" t="s">
        <v>2128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179</v>
      </c>
      <c r="AU131" s="18" t="s">
        <v>82</v>
      </c>
    </row>
    <row r="132" s="2" customFormat="1">
      <c r="A132" s="39"/>
      <c r="B132" s="40"/>
      <c r="C132" s="41"/>
      <c r="D132" s="224" t="s">
        <v>181</v>
      </c>
      <c r="E132" s="41"/>
      <c r="F132" s="229" t="s">
        <v>2130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181</v>
      </c>
      <c r="AU132" s="18" t="s">
        <v>82</v>
      </c>
    </row>
    <row r="133" s="13" customFormat="1">
      <c r="A133" s="13"/>
      <c r="B133" s="230"/>
      <c r="C133" s="231"/>
      <c r="D133" s="224" t="s">
        <v>183</v>
      </c>
      <c r="E133" s="232" t="s">
        <v>469</v>
      </c>
      <c r="F133" s="233" t="s">
        <v>2131</v>
      </c>
      <c r="G133" s="231"/>
      <c r="H133" s="234">
        <v>145.19999999999999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183</v>
      </c>
      <c r="AU133" s="240" t="s">
        <v>82</v>
      </c>
      <c r="AV133" s="13" t="s">
        <v>84</v>
      </c>
      <c r="AW133" s="13" t="s">
        <v>37</v>
      </c>
      <c r="AX133" s="13" t="s">
        <v>82</v>
      </c>
      <c r="AY133" s="240" t="s">
        <v>172</v>
      </c>
    </row>
    <row r="134" s="2" customFormat="1" ht="16.5" customHeight="1">
      <c r="A134" s="39"/>
      <c r="B134" s="40"/>
      <c r="C134" s="211" t="s">
        <v>640</v>
      </c>
      <c r="D134" s="211" t="s">
        <v>173</v>
      </c>
      <c r="E134" s="212" t="s">
        <v>2132</v>
      </c>
      <c r="F134" s="213" t="s">
        <v>2133</v>
      </c>
      <c r="G134" s="214" t="s">
        <v>327</v>
      </c>
      <c r="H134" s="215">
        <v>139</v>
      </c>
      <c r="I134" s="216"/>
      <c r="J134" s="217">
        <f>ROUND(I134*H134,2)</f>
        <v>0</v>
      </c>
      <c r="K134" s="213" t="s">
        <v>2087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2134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2133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2" customFormat="1">
      <c r="A136" s="39"/>
      <c r="B136" s="40"/>
      <c r="C136" s="41"/>
      <c r="D136" s="224" t="s">
        <v>181</v>
      </c>
      <c r="E136" s="41"/>
      <c r="F136" s="229" t="s">
        <v>2135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181</v>
      </c>
      <c r="AU136" s="18" t="s">
        <v>82</v>
      </c>
    </row>
    <row r="137" s="13" customFormat="1">
      <c r="A137" s="13"/>
      <c r="B137" s="230"/>
      <c r="C137" s="231"/>
      <c r="D137" s="224" t="s">
        <v>183</v>
      </c>
      <c r="E137" s="232" t="s">
        <v>471</v>
      </c>
      <c r="F137" s="233" t="s">
        <v>2136</v>
      </c>
      <c r="G137" s="231"/>
      <c r="H137" s="234">
        <v>139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183</v>
      </c>
      <c r="AU137" s="240" t="s">
        <v>82</v>
      </c>
      <c r="AV137" s="13" t="s">
        <v>84</v>
      </c>
      <c r="AW137" s="13" t="s">
        <v>37</v>
      </c>
      <c r="AX137" s="13" t="s">
        <v>82</v>
      </c>
      <c r="AY137" s="240" t="s">
        <v>172</v>
      </c>
    </row>
    <row r="138" s="2" customFormat="1" ht="24.15" customHeight="1">
      <c r="A138" s="39"/>
      <c r="B138" s="40"/>
      <c r="C138" s="211" t="s">
        <v>8</v>
      </c>
      <c r="D138" s="211" t="s">
        <v>173</v>
      </c>
      <c r="E138" s="212" t="s">
        <v>2137</v>
      </c>
      <c r="F138" s="213" t="s">
        <v>2138</v>
      </c>
      <c r="G138" s="214" t="s">
        <v>327</v>
      </c>
      <c r="H138" s="215">
        <v>8</v>
      </c>
      <c r="I138" s="216"/>
      <c r="J138" s="217">
        <f>ROUND(I138*H138,2)</f>
        <v>0</v>
      </c>
      <c r="K138" s="213" t="s">
        <v>2087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2139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2138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2" customFormat="1">
      <c r="A140" s="39"/>
      <c r="B140" s="40"/>
      <c r="C140" s="41"/>
      <c r="D140" s="224" t="s">
        <v>181</v>
      </c>
      <c r="E140" s="41"/>
      <c r="F140" s="229" t="s">
        <v>2140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181</v>
      </c>
      <c r="AU140" s="18" t="s">
        <v>82</v>
      </c>
    </row>
    <row r="141" s="13" customFormat="1">
      <c r="A141" s="13"/>
      <c r="B141" s="230"/>
      <c r="C141" s="231"/>
      <c r="D141" s="224" t="s">
        <v>183</v>
      </c>
      <c r="E141" s="232" t="s">
        <v>473</v>
      </c>
      <c r="F141" s="233" t="s">
        <v>229</v>
      </c>
      <c r="G141" s="231"/>
      <c r="H141" s="234">
        <v>8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183</v>
      </c>
      <c r="AU141" s="240" t="s">
        <v>82</v>
      </c>
      <c r="AV141" s="13" t="s">
        <v>84</v>
      </c>
      <c r="AW141" s="13" t="s">
        <v>37</v>
      </c>
      <c r="AX141" s="13" t="s">
        <v>82</v>
      </c>
      <c r="AY141" s="240" t="s">
        <v>172</v>
      </c>
    </row>
    <row r="142" s="2" customFormat="1" ht="24.15" customHeight="1">
      <c r="A142" s="39"/>
      <c r="B142" s="40"/>
      <c r="C142" s="211" t="s">
        <v>273</v>
      </c>
      <c r="D142" s="211" t="s">
        <v>173</v>
      </c>
      <c r="E142" s="212" t="s">
        <v>2141</v>
      </c>
      <c r="F142" s="213" t="s">
        <v>2142</v>
      </c>
      <c r="G142" s="214" t="s">
        <v>206</v>
      </c>
      <c r="H142" s="215">
        <v>1</v>
      </c>
      <c r="I142" s="216"/>
      <c r="J142" s="217">
        <f>ROUND(I142*H142,2)</f>
        <v>0</v>
      </c>
      <c r="K142" s="213" t="s">
        <v>2087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2143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2142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2" customFormat="1">
      <c r="A144" s="39"/>
      <c r="B144" s="40"/>
      <c r="C144" s="41"/>
      <c r="D144" s="224" t="s">
        <v>181</v>
      </c>
      <c r="E144" s="41"/>
      <c r="F144" s="229" t="s">
        <v>2144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181</v>
      </c>
      <c r="AU144" s="18" t="s">
        <v>82</v>
      </c>
    </row>
    <row r="145" s="13" customFormat="1">
      <c r="A145" s="13"/>
      <c r="B145" s="230"/>
      <c r="C145" s="231"/>
      <c r="D145" s="224" t="s">
        <v>183</v>
      </c>
      <c r="E145" s="232" t="s">
        <v>475</v>
      </c>
      <c r="F145" s="233" t="s">
        <v>82</v>
      </c>
      <c r="G145" s="231"/>
      <c r="H145" s="234">
        <v>1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183</v>
      </c>
      <c r="AU145" s="240" t="s">
        <v>82</v>
      </c>
      <c r="AV145" s="13" t="s">
        <v>84</v>
      </c>
      <c r="AW145" s="13" t="s">
        <v>37</v>
      </c>
      <c r="AX145" s="13" t="s">
        <v>82</v>
      </c>
      <c r="AY145" s="240" t="s">
        <v>172</v>
      </c>
    </row>
    <row r="146" s="2" customFormat="1" ht="37.8" customHeight="1">
      <c r="A146" s="39"/>
      <c r="B146" s="40"/>
      <c r="C146" s="211" t="s">
        <v>659</v>
      </c>
      <c r="D146" s="211" t="s">
        <v>173</v>
      </c>
      <c r="E146" s="212" t="s">
        <v>2145</v>
      </c>
      <c r="F146" s="213" t="s">
        <v>2146</v>
      </c>
      <c r="G146" s="214" t="s">
        <v>206</v>
      </c>
      <c r="H146" s="215">
        <v>1</v>
      </c>
      <c r="I146" s="216"/>
      <c r="J146" s="217">
        <f>ROUND(I146*H146,2)</f>
        <v>0</v>
      </c>
      <c r="K146" s="213" t="s">
        <v>2087</v>
      </c>
      <c r="L146" s="45"/>
      <c r="M146" s="218" t="s">
        <v>19</v>
      </c>
      <c r="N146" s="219" t="s">
        <v>45</v>
      </c>
      <c r="O146" s="85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171</v>
      </c>
      <c r="AT146" s="222" t="s">
        <v>173</v>
      </c>
      <c r="AU146" s="222" t="s">
        <v>82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2147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2146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82</v>
      </c>
    </row>
    <row r="148" s="2" customFormat="1">
      <c r="A148" s="39"/>
      <c r="B148" s="40"/>
      <c r="C148" s="41"/>
      <c r="D148" s="224" t="s">
        <v>181</v>
      </c>
      <c r="E148" s="41"/>
      <c r="F148" s="229" t="s">
        <v>2148</v>
      </c>
      <c r="G148" s="41"/>
      <c r="H148" s="41"/>
      <c r="I148" s="226"/>
      <c r="J148" s="41"/>
      <c r="K148" s="41"/>
      <c r="L148" s="45"/>
      <c r="M148" s="227"/>
      <c r="N148" s="22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181</v>
      </c>
      <c r="AU148" s="18" t="s">
        <v>82</v>
      </c>
    </row>
    <row r="149" s="2" customFormat="1" ht="16.5" customHeight="1">
      <c r="A149" s="39"/>
      <c r="B149" s="40"/>
      <c r="C149" s="211" t="s">
        <v>664</v>
      </c>
      <c r="D149" s="211" t="s">
        <v>173</v>
      </c>
      <c r="E149" s="212" t="s">
        <v>2149</v>
      </c>
      <c r="F149" s="213" t="s">
        <v>2150</v>
      </c>
      <c r="G149" s="214" t="s">
        <v>327</v>
      </c>
      <c r="H149" s="215">
        <v>139</v>
      </c>
      <c r="I149" s="216"/>
      <c r="J149" s="217">
        <f>ROUND(I149*H149,2)</f>
        <v>0</v>
      </c>
      <c r="K149" s="213" t="s">
        <v>2087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2151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2150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2" customFormat="1">
      <c r="A151" s="39"/>
      <c r="B151" s="40"/>
      <c r="C151" s="41"/>
      <c r="D151" s="224" t="s">
        <v>181</v>
      </c>
      <c r="E151" s="41"/>
      <c r="F151" s="229" t="s">
        <v>2152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181</v>
      </c>
      <c r="AU151" s="18" t="s">
        <v>82</v>
      </c>
    </row>
    <row r="152" s="13" customFormat="1">
      <c r="A152" s="13"/>
      <c r="B152" s="230"/>
      <c r="C152" s="231"/>
      <c r="D152" s="224" t="s">
        <v>183</v>
      </c>
      <c r="E152" s="232" t="s">
        <v>669</v>
      </c>
      <c r="F152" s="233" t="s">
        <v>2136</v>
      </c>
      <c r="G152" s="231"/>
      <c r="H152" s="234">
        <v>139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183</v>
      </c>
      <c r="AU152" s="240" t="s">
        <v>82</v>
      </c>
      <c r="AV152" s="13" t="s">
        <v>84</v>
      </c>
      <c r="AW152" s="13" t="s">
        <v>37</v>
      </c>
      <c r="AX152" s="13" t="s">
        <v>82</v>
      </c>
      <c r="AY152" s="240" t="s">
        <v>172</v>
      </c>
    </row>
    <row r="153" s="2" customFormat="1" ht="24.15" customHeight="1">
      <c r="A153" s="39"/>
      <c r="B153" s="40"/>
      <c r="C153" s="211" t="s">
        <v>545</v>
      </c>
      <c r="D153" s="211" t="s">
        <v>173</v>
      </c>
      <c r="E153" s="212" t="s">
        <v>2153</v>
      </c>
      <c r="F153" s="213" t="s">
        <v>2154</v>
      </c>
      <c r="G153" s="214" t="s">
        <v>2155</v>
      </c>
      <c r="H153" s="215">
        <v>0.14499999999999999</v>
      </c>
      <c r="I153" s="216"/>
      <c r="J153" s="217">
        <f>ROUND(I153*H153,2)</f>
        <v>0</v>
      </c>
      <c r="K153" s="213" t="s">
        <v>2087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171</v>
      </c>
      <c r="AT153" s="222" t="s">
        <v>173</v>
      </c>
      <c r="AU153" s="222" t="s">
        <v>82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171</v>
      </c>
      <c r="BM153" s="222" t="s">
        <v>2156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2154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82</v>
      </c>
    </row>
    <row r="155" s="2" customFormat="1">
      <c r="A155" s="39"/>
      <c r="B155" s="40"/>
      <c r="C155" s="41"/>
      <c r="D155" s="224" t="s">
        <v>181</v>
      </c>
      <c r="E155" s="41"/>
      <c r="F155" s="229" t="s">
        <v>2157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181</v>
      </c>
      <c r="AU155" s="18" t="s">
        <v>82</v>
      </c>
    </row>
    <row r="156" s="13" customFormat="1">
      <c r="A156" s="13"/>
      <c r="B156" s="230"/>
      <c r="C156" s="231"/>
      <c r="D156" s="224" t="s">
        <v>183</v>
      </c>
      <c r="E156" s="232" t="s">
        <v>675</v>
      </c>
      <c r="F156" s="233" t="s">
        <v>2158</v>
      </c>
      <c r="G156" s="231"/>
      <c r="H156" s="234">
        <v>0.1452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183</v>
      </c>
      <c r="AU156" s="240" t="s">
        <v>82</v>
      </c>
      <c r="AV156" s="13" t="s">
        <v>84</v>
      </c>
      <c r="AW156" s="13" t="s">
        <v>37</v>
      </c>
      <c r="AX156" s="13" t="s">
        <v>82</v>
      </c>
      <c r="AY156" s="240" t="s">
        <v>172</v>
      </c>
    </row>
    <row r="157" s="2" customFormat="1" ht="24.15" customHeight="1">
      <c r="A157" s="39"/>
      <c r="B157" s="40"/>
      <c r="C157" s="211" t="s">
        <v>677</v>
      </c>
      <c r="D157" s="211" t="s">
        <v>173</v>
      </c>
      <c r="E157" s="212" t="s">
        <v>2159</v>
      </c>
      <c r="F157" s="213" t="s">
        <v>2160</v>
      </c>
      <c r="G157" s="214" t="s">
        <v>2161</v>
      </c>
      <c r="H157" s="215">
        <v>10.454000000000001</v>
      </c>
      <c r="I157" s="216"/>
      <c r="J157" s="217">
        <f>ROUND(I157*H157,2)</f>
        <v>0</v>
      </c>
      <c r="K157" s="213" t="s">
        <v>2087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82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2162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2160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82</v>
      </c>
    </row>
    <row r="159" s="2" customFormat="1">
      <c r="A159" s="39"/>
      <c r="B159" s="40"/>
      <c r="C159" s="41"/>
      <c r="D159" s="224" t="s">
        <v>181</v>
      </c>
      <c r="E159" s="41"/>
      <c r="F159" s="229" t="s">
        <v>2163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181</v>
      </c>
      <c r="AU159" s="18" t="s">
        <v>82</v>
      </c>
    </row>
    <row r="160" s="13" customFormat="1">
      <c r="A160" s="13"/>
      <c r="B160" s="230"/>
      <c r="C160" s="231"/>
      <c r="D160" s="224" t="s">
        <v>183</v>
      </c>
      <c r="E160" s="232" t="s">
        <v>477</v>
      </c>
      <c r="F160" s="233" t="s">
        <v>2164</v>
      </c>
      <c r="G160" s="231"/>
      <c r="H160" s="234">
        <v>10.4544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183</v>
      </c>
      <c r="AU160" s="240" t="s">
        <v>82</v>
      </c>
      <c r="AV160" s="13" t="s">
        <v>84</v>
      </c>
      <c r="AW160" s="13" t="s">
        <v>37</v>
      </c>
      <c r="AX160" s="13" t="s">
        <v>82</v>
      </c>
      <c r="AY160" s="240" t="s">
        <v>172</v>
      </c>
    </row>
    <row r="161" s="2" customFormat="1" ht="16.5" customHeight="1">
      <c r="A161" s="39"/>
      <c r="B161" s="40"/>
      <c r="C161" s="211" t="s">
        <v>7</v>
      </c>
      <c r="D161" s="211" t="s">
        <v>173</v>
      </c>
      <c r="E161" s="212" t="s">
        <v>2165</v>
      </c>
      <c r="F161" s="213" t="s">
        <v>2166</v>
      </c>
      <c r="G161" s="214" t="s">
        <v>327</v>
      </c>
      <c r="H161" s="215">
        <v>145.19999999999999</v>
      </c>
      <c r="I161" s="216"/>
      <c r="J161" s="217">
        <f>ROUND(I161*H161,2)</f>
        <v>0</v>
      </c>
      <c r="K161" s="213" t="s">
        <v>2087</v>
      </c>
      <c r="L161" s="45"/>
      <c r="M161" s="218" t="s">
        <v>19</v>
      </c>
      <c r="N161" s="219" t="s">
        <v>45</v>
      </c>
      <c r="O161" s="85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2" t="s">
        <v>171</v>
      </c>
      <c r="AT161" s="222" t="s">
        <v>173</v>
      </c>
      <c r="AU161" s="222" t="s">
        <v>82</v>
      </c>
      <c r="AY161" s="18" t="s">
        <v>172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8" t="s">
        <v>82</v>
      </c>
      <c r="BK161" s="223">
        <f>ROUND(I161*H161,2)</f>
        <v>0</v>
      </c>
      <c r="BL161" s="18" t="s">
        <v>171</v>
      </c>
      <c r="BM161" s="222" t="s">
        <v>2167</v>
      </c>
    </row>
    <row r="162" s="2" customFormat="1">
      <c r="A162" s="39"/>
      <c r="B162" s="40"/>
      <c r="C162" s="41"/>
      <c r="D162" s="224" t="s">
        <v>179</v>
      </c>
      <c r="E162" s="41"/>
      <c r="F162" s="225" t="s">
        <v>2166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82</v>
      </c>
    </row>
    <row r="163" s="2" customFormat="1">
      <c r="A163" s="39"/>
      <c r="B163" s="40"/>
      <c r="C163" s="41"/>
      <c r="D163" s="224" t="s">
        <v>181</v>
      </c>
      <c r="E163" s="41"/>
      <c r="F163" s="229" t="s">
        <v>2168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181</v>
      </c>
      <c r="AU163" s="18" t="s">
        <v>82</v>
      </c>
    </row>
    <row r="164" s="13" customFormat="1">
      <c r="A164" s="13"/>
      <c r="B164" s="230"/>
      <c r="C164" s="231"/>
      <c r="D164" s="224" t="s">
        <v>183</v>
      </c>
      <c r="E164" s="232" t="s">
        <v>687</v>
      </c>
      <c r="F164" s="233" t="s">
        <v>2169</v>
      </c>
      <c r="G164" s="231"/>
      <c r="H164" s="234">
        <v>145.19999999999999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183</v>
      </c>
      <c r="AU164" s="240" t="s">
        <v>82</v>
      </c>
      <c r="AV164" s="13" t="s">
        <v>84</v>
      </c>
      <c r="AW164" s="13" t="s">
        <v>37</v>
      </c>
      <c r="AX164" s="13" t="s">
        <v>82</v>
      </c>
      <c r="AY164" s="240" t="s">
        <v>172</v>
      </c>
    </row>
    <row r="165" s="2" customFormat="1" ht="24.15" customHeight="1">
      <c r="A165" s="39"/>
      <c r="B165" s="40"/>
      <c r="C165" s="211" t="s">
        <v>693</v>
      </c>
      <c r="D165" s="211" t="s">
        <v>173</v>
      </c>
      <c r="E165" s="212" t="s">
        <v>2170</v>
      </c>
      <c r="F165" s="213" t="s">
        <v>2171</v>
      </c>
      <c r="G165" s="214" t="s">
        <v>206</v>
      </c>
      <c r="H165" s="215">
        <v>2</v>
      </c>
      <c r="I165" s="216"/>
      <c r="J165" s="217">
        <f>ROUND(I165*H165,2)</f>
        <v>0</v>
      </c>
      <c r="K165" s="213" t="s">
        <v>2087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82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2172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2171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82</v>
      </c>
    </row>
    <row r="167" s="2" customFormat="1">
      <c r="A167" s="39"/>
      <c r="B167" s="40"/>
      <c r="C167" s="41"/>
      <c r="D167" s="224" t="s">
        <v>181</v>
      </c>
      <c r="E167" s="41"/>
      <c r="F167" s="229" t="s">
        <v>2173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181</v>
      </c>
      <c r="AU167" s="18" t="s">
        <v>82</v>
      </c>
    </row>
    <row r="168" s="13" customFormat="1">
      <c r="A168" s="13"/>
      <c r="B168" s="230"/>
      <c r="C168" s="231"/>
      <c r="D168" s="224" t="s">
        <v>183</v>
      </c>
      <c r="E168" s="232" t="s">
        <v>692</v>
      </c>
      <c r="F168" s="233" t="s">
        <v>84</v>
      </c>
      <c r="G168" s="231"/>
      <c r="H168" s="234">
        <v>2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183</v>
      </c>
      <c r="AU168" s="240" t="s">
        <v>82</v>
      </c>
      <c r="AV168" s="13" t="s">
        <v>84</v>
      </c>
      <c r="AW168" s="13" t="s">
        <v>37</v>
      </c>
      <c r="AX168" s="13" t="s">
        <v>82</v>
      </c>
      <c r="AY168" s="240" t="s">
        <v>172</v>
      </c>
    </row>
    <row r="169" s="2" customFormat="1" ht="24.15" customHeight="1">
      <c r="A169" s="39"/>
      <c r="B169" s="40"/>
      <c r="C169" s="211" t="s">
        <v>700</v>
      </c>
      <c r="D169" s="211" t="s">
        <v>173</v>
      </c>
      <c r="E169" s="212" t="s">
        <v>2174</v>
      </c>
      <c r="F169" s="213" t="s">
        <v>2175</v>
      </c>
      <c r="G169" s="214" t="s">
        <v>206</v>
      </c>
      <c r="H169" s="215">
        <v>2</v>
      </c>
      <c r="I169" s="216"/>
      <c r="J169" s="217">
        <f>ROUND(I169*H169,2)</f>
        <v>0</v>
      </c>
      <c r="K169" s="213" t="s">
        <v>2087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2176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2175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2" customFormat="1">
      <c r="A171" s="39"/>
      <c r="B171" s="40"/>
      <c r="C171" s="41"/>
      <c r="D171" s="224" t="s">
        <v>181</v>
      </c>
      <c r="E171" s="41"/>
      <c r="F171" s="229" t="s">
        <v>2173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181</v>
      </c>
      <c r="AU171" s="18" t="s">
        <v>82</v>
      </c>
    </row>
    <row r="172" s="13" customFormat="1">
      <c r="A172" s="13"/>
      <c r="B172" s="230"/>
      <c r="C172" s="231"/>
      <c r="D172" s="224" t="s">
        <v>183</v>
      </c>
      <c r="E172" s="232" t="s">
        <v>698</v>
      </c>
      <c r="F172" s="233" t="s">
        <v>84</v>
      </c>
      <c r="G172" s="231"/>
      <c r="H172" s="234">
        <v>2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183</v>
      </c>
      <c r="AU172" s="240" t="s">
        <v>82</v>
      </c>
      <c r="AV172" s="13" t="s">
        <v>84</v>
      </c>
      <c r="AW172" s="13" t="s">
        <v>37</v>
      </c>
      <c r="AX172" s="13" t="s">
        <v>82</v>
      </c>
      <c r="AY172" s="240" t="s">
        <v>172</v>
      </c>
    </row>
    <row r="173" s="2" customFormat="1" ht="16.5" customHeight="1">
      <c r="A173" s="39"/>
      <c r="B173" s="40"/>
      <c r="C173" s="211" t="s">
        <v>547</v>
      </c>
      <c r="D173" s="211" t="s">
        <v>173</v>
      </c>
      <c r="E173" s="212" t="s">
        <v>2177</v>
      </c>
      <c r="F173" s="213" t="s">
        <v>2178</v>
      </c>
      <c r="G173" s="214" t="s">
        <v>206</v>
      </c>
      <c r="H173" s="215">
        <v>2</v>
      </c>
      <c r="I173" s="216"/>
      <c r="J173" s="217">
        <f>ROUND(I173*H173,2)</f>
        <v>0</v>
      </c>
      <c r="K173" s="213" t="s">
        <v>2087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82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2179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2178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82</v>
      </c>
    </row>
    <row r="175" s="2" customFormat="1">
      <c r="A175" s="39"/>
      <c r="B175" s="40"/>
      <c r="C175" s="41"/>
      <c r="D175" s="224" t="s">
        <v>181</v>
      </c>
      <c r="E175" s="41"/>
      <c r="F175" s="229" t="s">
        <v>2173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181</v>
      </c>
      <c r="AU175" s="18" t="s">
        <v>82</v>
      </c>
    </row>
    <row r="176" s="13" customFormat="1">
      <c r="A176" s="13"/>
      <c r="B176" s="230"/>
      <c r="C176" s="231"/>
      <c r="D176" s="224" t="s">
        <v>183</v>
      </c>
      <c r="E176" s="232" t="s">
        <v>715</v>
      </c>
      <c r="F176" s="233" t="s">
        <v>84</v>
      </c>
      <c r="G176" s="231"/>
      <c r="H176" s="234">
        <v>2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183</v>
      </c>
      <c r="AU176" s="240" t="s">
        <v>82</v>
      </c>
      <c r="AV176" s="13" t="s">
        <v>84</v>
      </c>
      <c r="AW176" s="13" t="s">
        <v>37</v>
      </c>
      <c r="AX176" s="13" t="s">
        <v>82</v>
      </c>
      <c r="AY176" s="240" t="s">
        <v>172</v>
      </c>
    </row>
    <row r="177" s="2" customFormat="1" ht="21.75" customHeight="1">
      <c r="A177" s="39"/>
      <c r="B177" s="40"/>
      <c r="C177" s="211" t="s">
        <v>717</v>
      </c>
      <c r="D177" s="211" t="s">
        <v>173</v>
      </c>
      <c r="E177" s="212" t="s">
        <v>2180</v>
      </c>
      <c r="F177" s="213" t="s">
        <v>2181</v>
      </c>
      <c r="G177" s="214" t="s">
        <v>206</v>
      </c>
      <c r="H177" s="215">
        <v>1</v>
      </c>
      <c r="I177" s="216"/>
      <c r="J177" s="217">
        <f>ROUND(I177*H177,2)</f>
        <v>0</v>
      </c>
      <c r="K177" s="213" t="s">
        <v>2087</v>
      </c>
      <c r="L177" s="45"/>
      <c r="M177" s="218" t="s">
        <v>19</v>
      </c>
      <c r="N177" s="219" t="s">
        <v>45</v>
      </c>
      <c r="O177" s="85"/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2" t="s">
        <v>171</v>
      </c>
      <c r="AT177" s="222" t="s">
        <v>173</v>
      </c>
      <c r="AU177" s="222" t="s">
        <v>82</v>
      </c>
      <c r="AY177" s="18" t="s">
        <v>172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8" t="s">
        <v>82</v>
      </c>
      <c r="BK177" s="223">
        <f>ROUND(I177*H177,2)</f>
        <v>0</v>
      </c>
      <c r="BL177" s="18" t="s">
        <v>171</v>
      </c>
      <c r="BM177" s="222" t="s">
        <v>2182</v>
      </c>
    </row>
    <row r="178" s="2" customFormat="1">
      <c r="A178" s="39"/>
      <c r="B178" s="40"/>
      <c r="C178" s="41"/>
      <c r="D178" s="224" t="s">
        <v>179</v>
      </c>
      <c r="E178" s="41"/>
      <c r="F178" s="225" t="s">
        <v>2181</v>
      </c>
      <c r="G178" s="41"/>
      <c r="H178" s="41"/>
      <c r="I178" s="226"/>
      <c r="J178" s="41"/>
      <c r="K178" s="41"/>
      <c r="L178" s="45"/>
      <c r="M178" s="227"/>
      <c r="N178" s="22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179</v>
      </c>
      <c r="AU178" s="18" t="s">
        <v>82</v>
      </c>
    </row>
    <row r="179" s="2" customFormat="1">
      <c r="A179" s="39"/>
      <c r="B179" s="40"/>
      <c r="C179" s="41"/>
      <c r="D179" s="224" t="s">
        <v>181</v>
      </c>
      <c r="E179" s="41"/>
      <c r="F179" s="229" t="s">
        <v>2183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181</v>
      </c>
      <c r="AU179" s="18" t="s">
        <v>82</v>
      </c>
    </row>
    <row r="180" s="13" customFormat="1">
      <c r="A180" s="13"/>
      <c r="B180" s="230"/>
      <c r="C180" s="231"/>
      <c r="D180" s="224" t="s">
        <v>183</v>
      </c>
      <c r="E180" s="232" t="s">
        <v>722</v>
      </c>
      <c r="F180" s="233" t="s">
        <v>82</v>
      </c>
      <c r="G180" s="231"/>
      <c r="H180" s="234">
        <v>1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183</v>
      </c>
      <c r="AU180" s="240" t="s">
        <v>82</v>
      </c>
      <c r="AV180" s="13" t="s">
        <v>84</v>
      </c>
      <c r="AW180" s="13" t="s">
        <v>37</v>
      </c>
      <c r="AX180" s="13" t="s">
        <v>82</v>
      </c>
      <c r="AY180" s="240" t="s">
        <v>172</v>
      </c>
    </row>
    <row r="181" s="2" customFormat="1" ht="37.8" customHeight="1">
      <c r="A181" s="39"/>
      <c r="B181" s="40"/>
      <c r="C181" s="211" t="s">
        <v>724</v>
      </c>
      <c r="D181" s="211" t="s">
        <v>173</v>
      </c>
      <c r="E181" s="212" t="s">
        <v>2184</v>
      </c>
      <c r="F181" s="213" t="s">
        <v>2185</v>
      </c>
      <c r="G181" s="214" t="s">
        <v>206</v>
      </c>
      <c r="H181" s="215">
        <v>1</v>
      </c>
      <c r="I181" s="216"/>
      <c r="J181" s="217">
        <f>ROUND(I181*H181,2)</f>
        <v>0</v>
      </c>
      <c r="K181" s="213" t="s">
        <v>2087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82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2186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2185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82</v>
      </c>
    </row>
    <row r="183" s="2" customFormat="1">
      <c r="A183" s="39"/>
      <c r="B183" s="40"/>
      <c r="C183" s="41"/>
      <c r="D183" s="224" t="s">
        <v>181</v>
      </c>
      <c r="E183" s="41"/>
      <c r="F183" s="229" t="s">
        <v>2187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181</v>
      </c>
      <c r="AU183" s="18" t="s">
        <v>82</v>
      </c>
    </row>
    <row r="184" s="13" customFormat="1">
      <c r="A184" s="13"/>
      <c r="B184" s="230"/>
      <c r="C184" s="231"/>
      <c r="D184" s="224" t="s">
        <v>183</v>
      </c>
      <c r="E184" s="232" t="s">
        <v>480</v>
      </c>
      <c r="F184" s="233" t="s">
        <v>82</v>
      </c>
      <c r="G184" s="231"/>
      <c r="H184" s="234">
        <v>1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183</v>
      </c>
      <c r="AU184" s="240" t="s">
        <v>82</v>
      </c>
      <c r="AV184" s="13" t="s">
        <v>84</v>
      </c>
      <c r="AW184" s="13" t="s">
        <v>37</v>
      </c>
      <c r="AX184" s="13" t="s">
        <v>82</v>
      </c>
      <c r="AY184" s="240" t="s">
        <v>172</v>
      </c>
    </row>
    <row r="185" s="2" customFormat="1" ht="24.15" customHeight="1">
      <c r="A185" s="39"/>
      <c r="B185" s="40"/>
      <c r="C185" s="211" t="s">
        <v>731</v>
      </c>
      <c r="D185" s="211" t="s">
        <v>173</v>
      </c>
      <c r="E185" s="212" t="s">
        <v>2188</v>
      </c>
      <c r="F185" s="213" t="s">
        <v>2189</v>
      </c>
      <c r="G185" s="214" t="s">
        <v>2190</v>
      </c>
      <c r="H185" s="215">
        <v>72</v>
      </c>
      <c r="I185" s="216"/>
      <c r="J185" s="217">
        <f>ROUND(I185*H185,2)</f>
        <v>0</v>
      </c>
      <c r="K185" s="213" t="s">
        <v>2087</v>
      </c>
      <c r="L185" s="45"/>
      <c r="M185" s="218" t="s">
        <v>19</v>
      </c>
      <c r="N185" s="219" t="s">
        <v>45</v>
      </c>
      <c r="O185" s="85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2" t="s">
        <v>171</v>
      </c>
      <c r="AT185" s="222" t="s">
        <v>173</v>
      </c>
      <c r="AU185" s="222" t="s">
        <v>82</v>
      </c>
      <c r="AY185" s="18" t="s">
        <v>172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8" t="s">
        <v>82</v>
      </c>
      <c r="BK185" s="223">
        <f>ROUND(I185*H185,2)</f>
        <v>0</v>
      </c>
      <c r="BL185" s="18" t="s">
        <v>171</v>
      </c>
      <c r="BM185" s="222" t="s">
        <v>2191</v>
      </c>
    </row>
    <row r="186" s="2" customFormat="1">
      <c r="A186" s="39"/>
      <c r="B186" s="40"/>
      <c r="C186" s="41"/>
      <c r="D186" s="224" t="s">
        <v>179</v>
      </c>
      <c r="E186" s="41"/>
      <c r="F186" s="225" t="s">
        <v>2189</v>
      </c>
      <c r="G186" s="41"/>
      <c r="H186" s="41"/>
      <c r="I186" s="226"/>
      <c r="J186" s="41"/>
      <c r="K186" s="41"/>
      <c r="L186" s="45"/>
      <c r="M186" s="227"/>
      <c r="N186" s="228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179</v>
      </c>
      <c r="AU186" s="18" t="s">
        <v>82</v>
      </c>
    </row>
    <row r="187" s="2" customFormat="1">
      <c r="A187" s="39"/>
      <c r="B187" s="40"/>
      <c r="C187" s="41"/>
      <c r="D187" s="224" t="s">
        <v>181</v>
      </c>
      <c r="E187" s="41"/>
      <c r="F187" s="229" t="s">
        <v>2192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181</v>
      </c>
      <c r="AU187" s="18" t="s">
        <v>82</v>
      </c>
    </row>
    <row r="188" s="13" customFormat="1">
      <c r="A188" s="13"/>
      <c r="B188" s="230"/>
      <c r="C188" s="231"/>
      <c r="D188" s="224" t="s">
        <v>183</v>
      </c>
      <c r="E188" s="232" t="s">
        <v>481</v>
      </c>
      <c r="F188" s="233" t="s">
        <v>1690</v>
      </c>
      <c r="G188" s="231"/>
      <c r="H188" s="234">
        <v>72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183</v>
      </c>
      <c r="AU188" s="240" t="s">
        <v>82</v>
      </c>
      <c r="AV188" s="13" t="s">
        <v>84</v>
      </c>
      <c r="AW188" s="13" t="s">
        <v>37</v>
      </c>
      <c r="AX188" s="13" t="s">
        <v>82</v>
      </c>
      <c r="AY188" s="240" t="s">
        <v>172</v>
      </c>
    </row>
    <row r="189" s="12" customFormat="1" ht="25.92" customHeight="1">
      <c r="A189" s="12"/>
      <c r="B189" s="197"/>
      <c r="C189" s="198"/>
      <c r="D189" s="199" t="s">
        <v>73</v>
      </c>
      <c r="E189" s="200" t="s">
        <v>229</v>
      </c>
      <c r="F189" s="200" t="s">
        <v>2193</v>
      </c>
      <c r="G189" s="198"/>
      <c r="H189" s="198"/>
      <c r="I189" s="201"/>
      <c r="J189" s="202">
        <f>BK189</f>
        <v>0</v>
      </c>
      <c r="K189" s="198"/>
      <c r="L189" s="203"/>
      <c r="M189" s="204"/>
      <c r="N189" s="205"/>
      <c r="O189" s="205"/>
      <c r="P189" s="206">
        <f>SUM(P190:P201)</f>
        <v>0</v>
      </c>
      <c r="Q189" s="205"/>
      <c r="R189" s="206">
        <f>SUM(R190:R201)</f>
        <v>0</v>
      </c>
      <c r="S189" s="205"/>
      <c r="T189" s="207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8" t="s">
        <v>171</v>
      </c>
      <c r="AT189" s="209" t="s">
        <v>73</v>
      </c>
      <c r="AU189" s="209" t="s">
        <v>74</v>
      </c>
      <c r="AY189" s="208" t="s">
        <v>172</v>
      </c>
      <c r="BK189" s="210">
        <f>SUM(BK190:BK201)</f>
        <v>0</v>
      </c>
    </row>
    <row r="190" s="2" customFormat="1" ht="16.5" customHeight="1">
      <c r="A190" s="39"/>
      <c r="B190" s="40"/>
      <c r="C190" s="211" t="s">
        <v>737</v>
      </c>
      <c r="D190" s="211" t="s">
        <v>173</v>
      </c>
      <c r="E190" s="212" t="s">
        <v>2194</v>
      </c>
      <c r="F190" s="213" t="s">
        <v>2195</v>
      </c>
      <c r="G190" s="214" t="s">
        <v>327</v>
      </c>
      <c r="H190" s="215">
        <v>145.19999999999999</v>
      </c>
      <c r="I190" s="216"/>
      <c r="J190" s="217">
        <f>ROUND(I190*H190,2)</f>
        <v>0</v>
      </c>
      <c r="K190" s="213" t="s">
        <v>2087</v>
      </c>
      <c r="L190" s="45"/>
      <c r="M190" s="218" t="s">
        <v>19</v>
      </c>
      <c r="N190" s="219" t="s">
        <v>45</v>
      </c>
      <c r="O190" s="85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171</v>
      </c>
      <c r="AT190" s="222" t="s">
        <v>173</v>
      </c>
      <c r="AU190" s="222" t="s">
        <v>82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2196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2195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82</v>
      </c>
    </row>
    <row r="192" s="2" customFormat="1">
      <c r="A192" s="39"/>
      <c r="B192" s="40"/>
      <c r="C192" s="41"/>
      <c r="D192" s="224" t="s">
        <v>181</v>
      </c>
      <c r="E192" s="41"/>
      <c r="F192" s="229" t="s">
        <v>2197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181</v>
      </c>
      <c r="AU192" s="18" t="s">
        <v>82</v>
      </c>
    </row>
    <row r="193" s="13" customFormat="1">
      <c r="A193" s="13"/>
      <c r="B193" s="230"/>
      <c r="C193" s="231"/>
      <c r="D193" s="224" t="s">
        <v>183</v>
      </c>
      <c r="E193" s="232" t="s">
        <v>482</v>
      </c>
      <c r="F193" s="233" t="s">
        <v>2131</v>
      </c>
      <c r="G193" s="231"/>
      <c r="H193" s="234">
        <v>145.19999999999999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183</v>
      </c>
      <c r="AU193" s="240" t="s">
        <v>82</v>
      </c>
      <c r="AV193" s="13" t="s">
        <v>84</v>
      </c>
      <c r="AW193" s="13" t="s">
        <v>37</v>
      </c>
      <c r="AX193" s="13" t="s">
        <v>82</v>
      </c>
      <c r="AY193" s="240" t="s">
        <v>172</v>
      </c>
    </row>
    <row r="194" s="2" customFormat="1" ht="16.5" customHeight="1">
      <c r="A194" s="39"/>
      <c r="B194" s="40"/>
      <c r="C194" s="211" t="s">
        <v>747</v>
      </c>
      <c r="D194" s="211" t="s">
        <v>173</v>
      </c>
      <c r="E194" s="212" t="s">
        <v>2198</v>
      </c>
      <c r="F194" s="213" t="s">
        <v>2199</v>
      </c>
      <c r="G194" s="214" t="s">
        <v>327</v>
      </c>
      <c r="H194" s="215">
        <v>145.19999999999999</v>
      </c>
      <c r="I194" s="216"/>
      <c r="J194" s="217">
        <f>ROUND(I194*H194,2)</f>
        <v>0</v>
      </c>
      <c r="K194" s="213" t="s">
        <v>2087</v>
      </c>
      <c r="L194" s="45"/>
      <c r="M194" s="218" t="s">
        <v>19</v>
      </c>
      <c r="N194" s="219" t="s">
        <v>45</v>
      </c>
      <c r="O194" s="85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171</v>
      </c>
      <c r="AT194" s="222" t="s">
        <v>173</v>
      </c>
      <c r="AU194" s="222" t="s">
        <v>82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2200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2199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82</v>
      </c>
    </row>
    <row r="196" s="2" customFormat="1">
      <c r="A196" s="39"/>
      <c r="B196" s="40"/>
      <c r="C196" s="41"/>
      <c r="D196" s="224" t="s">
        <v>181</v>
      </c>
      <c r="E196" s="41"/>
      <c r="F196" s="229" t="s">
        <v>2201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181</v>
      </c>
      <c r="AU196" s="18" t="s">
        <v>82</v>
      </c>
    </row>
    <row r="197" s="13" customFormat="1">
      <c r="A197" s="13"/>
      <c r="B197" s="230"/>
      <c r="C197" s="231"/>
      <c r="D197" s="224" t="s">
        <v>183</v>
      </c>
      <c r="E197" s="232" t="s">
        <v>729</v>
      </c>
      <c r="F197" s="233" t="s">
        <v>2131</v>
      </c>
      <c r="G197" s="231"/>
      <c r="H197" s="234">
        <v>145.19999999999999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183</v>
      </c>
      <c r="AU197" s="240" t="s">
        <v>82</v>
      </c>
      <c r="AV197" s="13" t="s">
        <v>84</v>
      </c>
      <c r="AW197" s="13" t="s">
        <v>37</v>
      </c>
      <c r="AX197" s="13" t="s">
        <v>82</v>
      </c>
      <c r="AY197" s="240" t="s">
        <v>172</v>
      </c>
    </row>
    <row r="198" s="2" customFormat="1" ht="21.75" customHeight="1">
      <c r="A198" s="39"/>
      <c r="B198" s="40"/>
      <c r="C198" s="211" t="s">
        <v>759</v>
      </c>
      <c r="D198" s="211" t="s">
        <v>173</v>
      </c>
      <c r="E198" s="212" t="s">
        <v>2202</v>
      </c>
      <c r="F198" s="213" t="s">
        <v>2203</v>
      </c>
      <c r="G198" s="214" t="s">
        <v>327</v>
      </c>
      <c r="H198" s="215">
        <v>145.19999999999999</v>
      </c>
      <c r="I198" s="216"/>
      <c r="J198" s="217">
        <f>ROUND(I198*H198,2)</f>
        <v>0</v>
      </c>
      <c r="K198" s="213" t="s">
        <v>2087</v>
      </c>
      <c r="L198" s="45"/>
      <c r="M198" s="218" t="s">
        <v>19</v>
      </c>
      <c r="N198" s="219" t="s">
        <v>45</v>
      </c>
      <c r="O198" s="85"/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171</v>
      </c>
      <c r="AT198" s="222" t="s">
        <v>173</v>
      </c>
      <c r="AU198" s="222" t="s">
        <v>82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2204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2203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82</v>
      </c>
    </row>
    <row r="200" s="2" customFormat="1">
      <c r="A200" s="39"/>
      <c r="B200" s="40"/>
      <c r="C200" s="41"/>
      <c r="D200" s="224" t="s">
        <v>181</v>
      </c>
      <c r="E200" s="41"/>
      <c r="F200" s="229" t="s">
        <v>2201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181</v>
      </c>
      <c r="AU200" s="18" t="s">
        <v>82</v>
      </c>
    </row>
    <row r="201" s="13" customFormat="1">
      <c r="A201" s="13"/>
      <c r="B201" s="230"/>
      <c r="C201" s="231"/>
      <c r="D201" s="224" t="s">
        <v>183</v>
      </c>
      <c r="E201" s="232" t="s">
        <v>736</v>
      </c>
      <c r="F201" s="233" t="s">
        <v>2131</v>
      </c>
      <c r="G201" s="231"/>
      <c r="H201" s="234">
        <v>145.19999999999999</v>
      </c>
      <c r="I201" s="235"/>
      <c r="J201" s="231"/>
      <c r="K201" s="231"/>
      <c r="L201" s="236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183</v>
      </c>
      <c r="AU201" s="240" t="s">
        <v>82</v>
      </c>
      <c r="AV201" s="13" t="s">
        <v>84</v>
      </c>
      <c r="AW201" s="13" t="s">
        <v>37</v>
      </c>
      <c r="AX201" s="13" t="s">
        <v>82</v>
      </c>
      <c r="AY201" s="240" t="s">
        <v>172</v>
      </c>
    </row>
    <row r="202" s="2" customFormat="1" ht="6.96" customHeight="1">
      <c r="A202" s="3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hNTFJ3bAYu58p3Tv0ATc+laSeG11axwv5ZK9+iUQbUnb2Uz8TDlrkHEQfxRkpa9HlLS7TTmuOseTVqhpPzEkQg==" hashValue="Bu7dfUQFzbkNZ2gbMlutYgVS0teiY8/uLv6ZWNw933CBvL27mxRfQtIVl0VWEL899R/GgQX04pgDiuv6c0t9Kw==" algorithmName="SHA-512" password="CC35"/>
  <autoFilter ref="C82:K20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2205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ROUND((SUM(BE81:BE85)),  2)</f>
        <v>0</v>
      </c>
      <c r="G33" s="39"/>
      <c r="H33" s="39"/>
      <c r="I33" s="158">
        <v>0.20999999999999999</v>
      </c>
      <c r="J33" s="157">
        <f>ROUND(((SUM(BE81:BE85))*I33),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ROUND((SUM(BF81:BF85)),  2)</f>
        <v>0</v>
      </c>
      <c r="G34" s="39"/>
      <c r="H34" s="39"/>
      <c r="I34" s="158">
        <v>0.14999999999999999</v>
      </c>
      <c r="J34" s="157">
        <f>ROUND(((SUM(BF81:BF85))*I34),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661 - Úprava trakčního vedení trati č. 179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1876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1878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661 - Úprava trakčního vedení trati č. 179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327</v>
      </c>
      <c r="F82" s="200" t="s">
        <v>1880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191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1" t="s">
        <v>1897</v>
      </c>
      <c r="F83" s="241" t="s">
        <v>1898</v>
      </c>
      <c r="G83" s="198"/>
      <c r="H83" s="198"/>
      <c r="I83" s="201"/>
      <c r="J83" s="242">
        <f>BK83</f>
        <v>0</v>
      </c>
      <c r="K83" s="198"/>
      <c r="L83" s="203"/>
      <c r="M83" s="204"/>
      <c r="N83" s="205"/>
      <c r="O83" s="205"/>
      <c r="P83" s="206">
        <f>SUM(P84:P85)</f>
        <v>0</v>
      </c>
      <c r="Q83" s="205"/>
      <c r="R83" s="206">
        <f>SUM(R84:R85)</f>
        <v>0</v>
      </c>
      <c r="S83" s="205"/>
      <c r="T83" s="207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191</v>
      </c>
      <c r="AT83" s="209" t="s">
        <v>73</v>
      </c>
      <c r="AU83" s="209" t="s">
        <v>82</v>
      </c>
      <c r="AY83" s="208" t="s">
        <v>172</v>
      </c>
      <c r="BK83" s="210">
        <f>SUM(BK84:BK85)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2206</v>
      </c>
      <c r="F84" s="213" t="s">
        <v>2207</v>
      </c>
      <c r="G84" s="214" t="s">
        <v>232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1623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1623</v>
      </c>
      <c r="BM84" s="222" t="s">
        <v>2208</v>
      </c>
    </row>
    <row r="85" s="2" customFormat="1">
      <c r="A85" s="39"/>
      <c r="B85" s="40"/>
      <c r="C85" s="41"/>
      <c r="D85" s="224" t="s">
        <v>179</v>
      </c>
      <c r="E85" s="41"/>
      <c r="F85" s="225" t="s">
        <v>2209</v>
      </c>
      <c r="G85" s="41"/>
      <c r="H85" s="41"/>
      <c r="I85" s="226"/>
      <c r="J85" s="41"/>
      <c r="K85" s="41"/>
      <c r="L85" s="45"/>
      <c r="M85" s="245"/>
      <c r="N85" s="246"/>
      <c r="O85" s="247"/>
      <c r="P85" s="247"/>
      <c r="Q85" s="247"/>
      <c r="R85" s="247"/>
      <c r="S85" s="247"/>
      <c r="T85" s="248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45"/>
      <c r="M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</sheetData>
  <sheetProtection sheet="1" autoFilter="0" formatColumns="0" formatRows="0" objects="1" scenarios="1" spinCount="100000" saltValue="xYutjvnYgrm0ZAw0FX0Dqc/4xTOMCeH8/CMNgX4Lau9NMGYPW7vQ7UQfgpIIChwZkptzYnN7Kzq8beiHedZGNQ==" hashValue="9k+cOD9taDjduF2FzX5WtZH+LeliqoM4lsxNtLuQxoi3oYZntjoZTmASAHWra9zVZN7UtiDZ9PCRQJmUGVvv8A==" algorithmName="SHA-512" password="CC35"/>
  <autoFilter ref="C80:K8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662 - Přeložka kabelizace ČD - Telematika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2211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2212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662 - Přeložka kabelizace ČD - Telematika a.s.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2213</v>
      </c>
      <c r="F82" s="200" t="s">
        <v>2214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1" t="s">
        <v>2215</v>
      </c>
      <c r="F83" s="241" t="s">
        <v>2216</v>
      </c>
      <c r="G83" s="198"/>
      <c r="H83" s="198"/>
      <c r="I83" s="201"/>
      <c r="J83" s="242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2217</v>
      </c>
      <c r="F84" s="213" t="s">
        <v>2218</v>
      </c>
      <c r="G84" s="214" t="s">
        <v>1526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273</v>
      </c>
      <c r="BM84" s="222" t="s">
        <v>2219</v>
      </c>
    </row>
    <row r="85" s="2" customFormat="1">
      <c r="A85" s="39"/>
      <c r="B85" s="40"/>
      <c r="C85" s="41"/>
      <c r="D85" s="224" t="s">
        <v>179</v>
      </c>
      <c r="E85" s="41"/>
      <c r="F85" s="225" t="s">
        <v>2220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1940</v>
      </c>
      <c r="E86" s="41"/>
      <c r="F86" s="229" t="s">
        <v>2221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1940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FbaOi21QH6iGUOHFhB44is7rDl/l/QPwtb1r3L0fGTyMA9q345wo7FtiwzgrXGoXkyM6Lvfv6XRyRoOdk7VysQ==" hashValue="/+2G+4lgAXeZU9P6Ui5IV06iGUFbNmjGS469ShVxvIrw6+dMHyfd6cleQJksWdu/cFm3whCguVu8fp6wo+Utx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663 - Přeložky kabelizace SŽ OŘ ÚNL SEE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2211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2212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663 - Přeložky kabelizace SŽ OŘ ÚNL SEE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2213</v>
      </c>
      <c r="F82" s="200" t="s">
        <v>2214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1" t="s">
        <v>2215</v>
      </c>
      <c r="F83" s="241" t="s">
        <v>2216</v>
      </c>
      <c r="G83" s="198"/>
      <c r="H83" s="198"/>
      <c r="I83" s="201"/>
      <c r="J83" s="242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2217</v>
      </c>
      <c r="F84" s="213" t="s">
        <v>2218</v>
      </c>
      <c r="G84" s="214" t="s">
        <v>232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273</v>
      </c>
      <c r="BM84" s="222" t="s">
        <v>2223</v>
      </c>
    </row>
    <row r="85" s="2" customFormat="1">
      <c r="A85" s="39"/>
      <c r="B85" s="40"/>
      <c r="C85" s="41"/>
      <c r="D85" s="224" t="s">
        <v>179</v>
      </c>
      <c r="E85" s="41"/>
      <c r="F85" s="225" t="s">
        <v>2224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1940</v>
      </c>
      <c r="E86" s="41"/>
      <c r="F86" s="229" t="s">
        <v>2225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1940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Nq0x3j3XrLr9B62DdqvV5dkmPNkT7cH0ErW7RCH6gGl/gd/6YSjIHTBoOXPRyJr5zso30XrPtSYP7Ixt9ITHeg==" hashValue="pmtWsYUdCLWZIDRnugNievknKIkWOZDZkBikj0imlqcyuVKvsUYSGEJ4J3DA5eRWeMsND8jlfj8gV5lhiI0mJ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2226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664 - Přeložky kabelizace SŽ OŘ ÚNL SSZT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2211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2212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664 - Přeložky kabelizace SŽ OŘ ÚNL SSZT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2213</v>
      </c>
      <c r="F82" s="200" t="s">
        <v>2214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1" t="s">
        <v>2215</v>
      </c>
      <c r="F83" s="241" t="s">
        <v>2216</v>
      </c>
      <c r="G83" s="198"/>
      <c r="H83" s="198"/>
      <c r="I83" s="201"/>
      <c r="J83" s="242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2217</v>
      </c>
      <c r="F84" s="213" t="s">
        <v>2218</v>
      </c>
      <c r="G84" s="214" t="s">
        <v>232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273</v>
      </c>
      <c r="BM84" s="222" t="s">
        <v>2227</v>
      </c>
    </row>
    <row r="85" s="2" customFormat="1">
      <c r="A85" s="39"/>
      <c r="B85" s="40"/>
      <c r="C85" s="41"/>
      <c r="D85" s="224" t="s">
        <v>179</v>
      </c>
      <c r="E85" s="41"/>
      <c r="F85" s="225" t="s">
        <v>2228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1940</v>
      </c>
      <c r="E86" s="41"/>
      <c r="F86" s="229" t="s">
        <v>2229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1940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wX5IJTkknrevaddj/kYSe0VTU/Csj635MpLggLXyMU3eEOp3EN84cuh+5jLh4jLwE191C1qeZUx5eYhYThpRVA==" hashValue="nttZM7ZruP46xlphgHW+hcWC+nFr24yVMjmyToiA1/gTeGQMg4EcJ8tP/O+Tg/8uOu8L7C3+f38q8Y7Rr5wYYg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148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ROUND((SUM(BE83:BE130)),  2)</f>
        <v>0</v>
      </c>
      <c r="G33" s="39"/>
      <c r="H33" s="39"/>
      <c r="I33" s="158">
        <v>0.20999999999999999</v>
      </c>
      <c r="J33" s="157">
        <f>ROUND(((SUM(BE83:BE130))*I33),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ROUND((SUM(BF83:BF130)),  2)</f>
        <v>0</v>
      </c>
      <c r="G34" s="39"/>
      <c r="H34" s="39"/>
      <c r="I34" s="158">
        <v>0.14999999999999999</v>
      </c>
      <c r="J34" s="157">
        <f>ROUND(((SUM(BF83:BF130))*I34),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ROUND((SUM(BG83:BG130)),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ROUND((SUM(BH83:BH130)),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ROUND((SUM(BI83:BI130)),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000 - Vedlejší rozpočtové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154</v>
      </c>
      <c r="E61" s="178"/>
      <c r="F61" s="178"/>
      <c r="G61" s="178"/>
      <c r="H61" s="178"/>
      <c r="I61" s="178"/>
      <c r="J61" s="179">
        <f>J113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81"/>
      <c r="C62" s="126"/>
      <c r="D62" s="182" t="s">
        <v>155</v>
      </c>
      <c r="E62" s="183"/>
      <c r="F62" s="183"/>
      <c r="G62" s="183"/>
      <c r="H62" s="183"/>
      <c r="I62" s="183"/>
      <c r="J62" s="184">
        <f>J114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156</v>
      </c>
      <c r="E63" s="183"/>
      <c r="F63" s="183"/>
      <c r="G63" s="183"/>
      <c r="H63" s="183"/>
      <c r="I63" s="183"/>
      <c r="J63" s="184">
        <f>J127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000 - Vedlejší rozpočtové náklady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P84+P113</f>
        <v>0</v>
      </c>
      <c r="Q83" s="97"/>
      <c r="R83" s="194">
        <f>R84+R113</f>
        <v>0</v>
      </c>
      <c r="S83" s="97"/>
      <c r="T83" s="195">
        <f>T84+T113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BK84+BK113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SUM(P85:P112)</f>
        <v>0</v>
      </c>
      <c r="Q84" s="205"/>
      <c r="R84" s="206">
        <f>SUM(R85:R112)</f>
        <v>0</v>
      </c>
      <c r="S84" s="205"/>
      <c r="T84" s="207">
        <f>SUM(T85:T112)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SUM(BK85:BK112)</f>
        <v>0</v>
      </c>
    </row>
    <row r="85" s="2" customFormat="1" ht="21.75" customHeight="1">
      <c r="A85" s="39"/>
      <c r="B85" s="40"/>
      <c r="C85" s="211" t="s">
        <v>82</v>
      </c>
      <c r="D85" s="211" t="s">
        <v>173</v>
      </c>
      <c r="E85" s="212" t="s">
        <v>174</v>
      </c>
      <c r="F85" s="213" t="s">
        <v>175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178</v>
      </c>
    </row>
    <row r="86" s="2" customFormat="1">
      <c r="A86" s="39"/>
      <c r="B86" s="40"/>
      <c r="C86" s="41"/>
      <c r="D86" s="224" t="s">
        <v>179</v>
      </c>
      <c r="E86" s="41"/>
      <c r="F86" s="225" t="s">
        <v>180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2" customFormat="1">
      <c r="A87" s="39"/>
      <c r="B87" s="40"/>
      <c r="C87" s="41"/>
      <c r="D87" s="224" t="s">
        <v>181</v>
      </c>
      <c r="E87" s="41"/>
      <c r="F87" s="229" t="s">
        <v>182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181</v>
      </c>
      <c r="AU87" s="18" t="s">
        <v>82</v>
      </c>
    </row>
    <row r="88" s="13" customFormat="1">
      <c r="A88" s="13"/>
      <c r="B88" s="230"/>
      <c r="C88" s="231"/>
      <c r="D88" s="224" t="s">
        <v>183</v>
      </c>
      <c r="E88" s="232" t="s">
        <v>184</v>
      </c>
      <c r="F88" s="233" t="s">
        <v>185</v>
      </c>
      <c r="G88" s="231"/>
      <c r="H88" s="234">
        <v>1</v>
      </c>
      <c r="I88" s="235"/>
      <c r="J88" s="231"/>
      <c r="K88" s="231"/>
      <c r="L88" s="236"/>
      <c r="M88" s="237"/>
      <c r="N88" s="238"/>
      <c r="O88" s="238"/>
      <c r="P88" s="238"/>
      <c r="Q88" s="238"/>
      <c r="R88" s="238"/>
      <c r="S88" s="238"/>
      <c r="T88" s="239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40" t="s">
        <v>183</v>
      </c>
      <c r="AU88" s="240" t="s">
        <v>82</v>
      </c>
      <c r="AV88" s="13" t="s">
        <v>84</v>
      </c>
      <c r="AW88" s="13" t="s">
        <v>37</v>
      </c>
      <c r="AX88" s="13" t="s">
        <v>82</v>
      </c>
      <c r="AY88" s="240" t="s">
        <v>172</v>
      </c>
    </row>
    <row r="89" s="2" customFormat="1" ht="24.15" customHeight="1">
      <c r="A89" s="39"/>
      <c r="B89" s="40"/>
      <c r="C89" s="211" t="s">
        <v>84</v>
      </c>
      <c r="D89" s="211" t="s">
        <v>173</v>
      </c>
      <c r="E89" s="212" t="s">
        <v>186</v>
      </c>
      <c r="F89" s="213" t="s">
        <v>187</v>
      </c>
      <c r="G89" s="214" t="s">
        <v>176</v>
      </c>
      <c r="H89" s="215">
        <v>1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188</v>
      </c>
    </row>
    <row r="90" s="2" customFormat="1">
      <c r="A90" s="39"/>
      <c r="B90" s="40"/>
      <c r="C90" s="41"/>
      <c r="D90" s="224" t="s">
        <v>179</v>
      </c>
      <c r="E90" s="41"/>
      <c r="F90" s="225" t="s">
        <v>189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2" customFormat="1">
      <c r="A91" s="39"/>
      <c r="B91" s="40"/>
      <c r="C91" s="41"/>
      <c r="D91" s="224" t="s">
        <v>181</v>
      </c>
      <c r="E91" s="41"/>
      <c r="F91" s="229" t="s">
        <v>182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181</v>
      </c>
      <c r="AU91" s="18" t="s">
        <v>82</v>
      </c>
    </row>
    <row r="92" s="13" customFormat="1">
      <c r="A92" s="13"/>
      <c r="B92" s="230"/>
      <c r="C92" s="231"/>
      <c r="D92" s="224" t="s">
        <v>183</v>
      </c>
      <c r="E92" s="232" t="s">
        <v>190</v>
      </c>
      <c r="F92" s="233" t="s">
        <v>185</v>
      </c>
      <c r="G92" s="231"/>
      <c r="H92" s="234">
        <v>1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183</v>
      </c>
      <c r="AU92" s="240" t="s">
        <v>82</v>
      </c>
      <c r="AV92" s="13" t="s">
        <v>84</v>
      </c>
      <c r="AW92" s="13" t="s">
        <v>37</v>
      </c>
      <c r="AX92" s="13" t="s">
        <v>82</v>
      </c>
      <c r="AY92" s="240" t="s">
        <v>172</v>
      </c>
    </row>
    <row r="93" s="2" customFormat="1" ht="24.15" customHeight="1">
      <c r="A93" s="39"/>
      <c r="B93" s="40"/>
      <c r="C93" s="211" t="s">
        <v>191</v>
      </c>
      <c r="D93" s="211" t="s">
        <v>173</v>
      </c>
      <c r="E93" s="212" t="s">
        <v>192</v>
      </c>
      <c r="F93" s="213" t="s">
        <v>193</v>
      </c>
      <c r="G93" s="214" t="s">
        <v>176</v>
      </c>
      <c r="H93" s="215">
        <v>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194</v>
      </c>
    </row>
    <row r="94" s="2" customFormat="1">
      <c r="A94" s="39"/>
      <c r="B94" s="40"/>
      <c r="C94" s="41"/>
      <c r="D94" s="224" t="s">
        <v>179</v>
      </c>
      <c r="E94" s="41"/>
      <c r="F94" s="225" t="s">
        <v>195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2" customFormat="1">
      <c r="A95" s="39"/>
      <c r="B95" s="40"/>
      <c r="C95" s="41"/>
      <c r="D95" s="224" t="s">
        <v>181</v>
      </c>
      <c r="E95" s="41"/>
      <c r="F95" s="229" t="s">
        <v>196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181</v>
      </c>
      <c r="AU95" s="18" t="s">
        <v>82</v>
      </c>
    </row>
    <row r="96" s="13" customFormat="1">
      <c r="A96" s="13"/>
      <c r="B96" s="230"/>
      <c r="C96" s="231"/>
      <c r="D96" s="224" t="s">
        <v>183</v>
      </c>
      <c r="E96" s="232" t="s">
        <v>197</v>
      </c>
      <c r="F96" s="233" t="s">
        <v>185</v>
      </c>
      <c r="G96" s="231"/>
      <c r="H96" s="234">
        <v>1</v>
      </c>
      <c r="I96" s="235"/>
      <c r="J96" s="231"/>
      <c r="K96" s="231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183</v>
      </c>
      <c r="AU96" s="240" t="s">
        <v>82</v>
      </c>
      <c r="AV96" s="13" t="s">
        <v>84</v>
      </c>
      <c r="AW96" s="13" t="s">
        <v>37</v>
      </c>
      <c r="AX96" s="13" t="s">
        <v>82</v>
      </c>
      <c r="AY96" s="240" t="s">
        <v>172</v>
      </c>
    </row>
    <row r="97" s="2" customFormat="1" ht="24.15" customHeight="1">
      <c r="A97" s="39"/>
      <c r="B97" s="40"/>
      <c r="C97" s="211" t="s">
        <v>171</v>
      </c>
      <c r="D97" s="211" t="s">
        <v>173</v>
      </c>
      <c r="E97" s="212" t="s">
        <v>198</v>
      </c>
      <c r="F97" s="213" t="s">
        <v>199</v>
      </c>
      <c r="G97" s="214" t="s">
        <v>176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200</v>
      </c>
    </row>
    <row r="98" s="2" customFormat="1">
      <c r="A98" s="39"/>
      <c r="B98" s="40"/>
      <c r="C98" s="41"/>
      <c r="D98" s="224" t="s">
        <v>179</v>
      </c>
      <c r="E98" s="41"/>
      <c r="F98" s="225" t="s">
        <v>201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2" customFormat="1">
      <c r="A99" s="39"/>
      <c r="B99" s="40"/>
      <c r="C99" s="41"/>
      <c r="D99" s="224" t="s">
        <v>181</v>
      </c>
      <c r="E99" s="41"/>
      <c r="F99" s="229" t="s">
        <v>196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181</v>
      </c>
      <c r="AU99" s="18" t="s">
        <v>82</v>
      </c>
    </row>
    <row r="100" s="13" customFormat="1">
      <c r="A100" s="13"/>
      <c r="B100" s="230"/>
      <c r="C100" s="231"/>
      <c r="D100" s="224" t="s">
        <v>183</v>
      </c>
      <c r="E100" s="232" t="s">
        <v>202</v>
      </c>
      <c r="F100" s="233" t="s">
        <v>185</v>
      </c>
      <c r="G100" s="231"/>
      <c r="H100" s="234">
        <v>1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183</v>
      </c>
      <c r="AU100" s="240" t="s">
        <v>82</v>
      </c>
      <c r="AV100" s="13" t="s">
        <v>84</v>
      </c>
      <c r="AW100" s="13" t="s">
        <v>37</v>
      </c>
      <c r="AX100" s="13" t="s">
        <v>82</v>
      </c>
      <c r="AY100" s="240" t="s">
        <v>172</v>
      </c>
    </row>
    <row r="101" s="2" customFormat="1" ht="24.15" customHeight="1">
      <c r="A101" s="39"/>
      <c r="B101" s="40"/>
      <c r="C101" s="211" t="s">
        <v>203</v>
      </c>
      <c r="D101" s="211" t="s">
        <v>173</v>
      </c>
      <c r="E101" s="212" t="s">
        <v>204</v>
      </c>
      <c r="F101" s="213" t="s">
        <v>205</v>
      </c>
      <c r="G101" s="214" t="s">
        <v>206</v>
      </c>
      <c r="H101" s="215">
        <v>1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207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208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2" customFormat="1">
      <c r="A103" s="39"/>
      <c r="B103" s="40"/>
      <c r="C103" s="41"/>
      <c r="D103" s="224" t="s">
        <v>181</v>
      </c>
      <c r="E103" s="41"/>
      <c r="F103" s="229" t="s">
        <v>209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181</v>
      </c>
      <c r="AU103" s="18" t="s">
        <v>82</v>
      </c>
    </row>
    <row r="104" s="13" customFormat="1">
      <c r="A104" s="13"/>
      <c r="B104" s="230"/>
      <c r="C104" s="231"/>
      <c r="D104" s="224" t="s">
        <v>183</v>
      </c>
      <c r="E104" s="232" t="s">
        <v>210</v>
      </c>
      <c r="F104" s="233" t="s">
        <v>211</v>
      </c>
      <c r="G104" s="231"/>
      <c r="H104" s="234">
        <v>1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82</v>
      </c>
      <c r="AV104" s="13" t="s">
        <v>84</v>
      </c>
      <c r="AW104" s="13" t="s">
        <v>37</v>
      </c>
      <c r="AX104" s="13" t="s">
        <v>82</v>
      </c>
      <c r="AY104" s="240" t="s">
        <v>172</v>
      </c>
    </row>
    <row r="105" s="2" customFormat="1" ht="16.5" customHeight="1">
      <c r="A105" s="39"/>
      <c r="B105" s="40"/>
      <c r="C105" s="211" t="s">
        <v>212</v>
      </c>
      <c r="D105" s="211" t="s">
        <v>173</v>
      </c>
      <c r="E105" s="212" t="s">
        <v>213</v>
      </c>
      <c r="F105" s="213" t="s">
        <v>214</v>
      </c>
      <c r="G105" s="214" t="s">
        <v>176</v>
      </c>
      <c r="H105" s="215">
        <v>1</v>
      </c>
      <c r="I105" s="216"/>
      <c r="J105" s="217">
        <f>ROUND(I105*H105,2)</f>
        <v>0</v>
      </c>
      <c r="K105" s="213" t="s">
        <v>177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215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216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2" customFormat="1">
      <c r="A107" s="39"/>
      <c r="B107" s="40"/>
      <c r="C107" s="41"/>
      <c r="D107" s="224" t="s">
        <v>181</v>
      </c>
      <c r="E107" s="41"/>
      <c r="F107" s="229" t="s">
        <v>217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181</v>
      </c>
      <c r="AU107" s="18" t="s">
        <v>82</v>
      </c>
    </row>
    <row r="108" s="13" customFormat="1">
      <c r="A108" s="13"/>
      <c r="B108" s="230"/>
      <c r="C108" s="231"/>
      <c r="D108" s="224" t="s">
        <v>183</v>
      </c>
      <c r="E108" s="232" t="s">
        <v>218</v>
      </c>
      <c r="F108" s="233" t="s">
        <v>185</v>
      </c>
      <c r="G108" s="231"/>
      <c r="H108" s="234">
        <v>1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183</v>
      </c>
      <c r="AU108" s="240" t="s">
        <v>82</v>
      </c>
      <c r="AV108" s="13" t="s">
        <v>84</v>
      </c>
      <c r="AW108" s="13" t="s">
        <v>37</v>
      </c>
      <c r="AX108" s="13" t="s">
        <v>82</v>
      </c>
      <c r="AY108" s="240" t="s">
        <v>172</v>
      </c>
    </row>
    <row r="109" s="2" customFormat="1" ht="24.15" customHeight="1">
      <c r="A109" s="39"/>
      <c r="B109" s="40"/>
      <c r="C109" s="211" t="s">
        <v>219</v>
      </c>
      <c r="D109" s="211" t="s">
        <v>173</v>
      </c>
      <c r="E109" s="212" t="s">
        <v>220</v>
      </c>
      <c r="F109" s="213" t="s">
        <v>221</v>
      </c>
      <c r="G109" s="214" t="s">
        <v>176</v>
      </c>
      <c r="H109" s="215">
        <v>1</v>
      </c>
      <c r="I109" s="216"/>
      <c r="J109" s="217">
        <f>ROUND(I109*H109,2)</f>
        <v>0</v>
      </c>
      <c r="K109" s="213" t="s">
        <v>177</v>
      </c>
      <c r="L109" s="45"/>
      <c r="M109" s="218" t="s">
        <v>19</v>
      </c>
      <c r="N109" s="219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171</v>
      </c>
      <c r="AT109" s="222" t="s">
        <v>173</v>
      </c>
      <c r="AU109" s="222" t="s">
        <v>82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171</v>
      </c>
      <c r="BM109" s="222" t="s">
        <v>222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223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82</v>
      </c>
    </row>
    <row r="111" s="2" customFormat="1">
      <c r="A111" s="39"/>
      <c r="B111" s="40"/>
      <c r="C111" s="41"/>
      <c r="D111" s="224" t="s">
        <v>181</v>
      </c>
      <c r="E111" s="41"/>
      <c r="F111" s="229" t="s">
        <v>224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181</v>
      </c>
      <c r="AU111" s="18" t="s">
        <v>82</v>
      </c>
    </row>
    <row r="112" s="13" customFormat="1">
      <c r="A112" s="13"/>
      <c r="B112" s="230"/>
      <c r="C112" s="231"/>
      <c r="D112" s="224" t="s">
        <v>183</v>
      </c>
      <c r="E112" s="232" t="s">
        <v>225</v>
      </c>
      <c r="F112" s="233" t="s">
        <v>185</v>
      </c>
      <c r="G112" s="231"/>
      <c r="H112" s="234">
        <v>1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82</v>
      </c>
      <c r="AV112" s="13" t="s">
        <v>84</v>
      </c>
      <c r="AW112" s="13" t="s">
        <v>37</v>
      </c>
      <c r="AX112" s="13" t="s">
        <v>82</v>
      </c>
      <c r="AY112" s="240" t="s">
        <v>172</v>
      </c>
    </row>
    <row r="113" s="12" customFormat="1" ht="25.92" customHeight="1">
      <c r="A113" s="12"/>
      <c r="B113" s="197"/>
      <c r="C113" s="198"/>
      <c r="D113" s="199" t="s">
        <v>73</v>
      </c>
      <c r="E113" s="200" t="s">
        <v>226</v>
      </c>
      <c r="F113" s="200" t="s">
        <v>80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P114+P127</f>
        <v>0</v>
      </c>
      <c r="Q113" s="205"/>
      <c r="R113" s="206">
        <f>R114+R127</f>
        <v>0</v>
      </c>
      <c r="S113" s="205"/>
      <c r="T113" s="207">
        <f>T114+T127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203</v>
      </c>
      <c r="AT113" s="209" t="s">
        <v>73</v>
      </c>
      <c r="AU113" s="209" t="s">
        <v>74</v>
      </c>
      <c r="AY113" s="208" t="s">
        <v>172</v>
      </c>
      <c r="BK113" s="210">
        <f>BK114+BK127</f>
        <v>0</v>
      </c>
    </row>
    <row r="114" s="12" customFormat="1" ht="22.8" customHeight="1">
      <c r="A114" s="12"/>
      <c r="B114" s="197"/>
      <c r="C114" s="198"/>
      <c r="D114" s="199" t="s">
        <v>73</v>
      </c>
      <c r="E114" s="241" t="s">
        <v>227</v>
      </c>
      <c r="F114" s="241" t="s">
        <v>228</v>
      </c>
      <c r="G114" s="198"/>
      <c r="H114" s="198"/>
      <c r="I114" s="201"/>
      <c r="J114" s="242">
        <f>BK114</f>
        <v>0</v>
      </c>
      <c r="K114" s="198"/>
      <c r="L114" s="203"/>
      <c r="M114" s="204"/>
      <c r="N114" s="205"/>
      <c r="O114" s="205"/>
      <c r="P114" s="206">
        <f>SUM(P115:P126)</f>
        <v>0</v>
      </c>
      <c r="Q114" s="205"/>
      <c r="R114" s="206">
        <f>SUM(R115:R126)</f>
        <v>0</v>
      </c>
      <c r="S114" s="205"/>
      <c r="T114" s="207">
        <f>SUM(T115:T126)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203</v>
      </c>
      <c r="AT114" s="209" t="s">
        <v>73</v>
      </c>
      <c r="AU114" s="209" t="s">
        <v>82</v>
      </c>
      <c r="AY114" s="208" t="s">
        <v>172</v>
      </c>
      <c r="BK114" s="210">
        <f>SUM(BK115:BK126)</f>
        <v>0</v>
      </c>
    </row>
    <row r="115" s="2" customFormat="1" ht="16.5" customHeight="1">
      <c r="A115" s="39"/>
      <c r="B115" s="40"/>
      <c r="C115" s="211" t="s">
        <v>229</v>
      </c>
      <c r="D115" s="211" t="s">
        <v>173</v>
      </c>
      <c r="E115" s="212" t="s">
        <v>230</v>
      </c>
      <c r="F115" s="213" t="s">
        <v>231</v>
      </c>
      <c r="G115" s="214" t="s">
        <v>232</v>
      </c>
      <c r="H115" s="215">
        <v>1</v>
      </c>
      <c r="I115" s="216"/>
      <c r="J115" s="217">
        <f>ROUND(I115*H115,2)</f>
        <v>0</v>
      </c>
      <c r="K115" s="213" t="s">
        <v>233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234</v>
      </c>
      <c r="AT115" s="222" t="s">
        <v>173</v>
      </c>
      <c r="AU115" s="222" t="s">
        <v>84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234</v>
      </c>
      <c r="BM115" s="222" t="s">
        <v>235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236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84</v>
      </c>
    </row>
    <row r="117" s="2" customFormat="1">
      <c r="A117" s="39"/>
      <c r="B117" s="40"/>
      <c r="C117" s="41"/>
      <c r="D117" s="243" t="s">
        <v>237</v>
      </c>
      <c r="E117" s="41"/>
      <c r="F117" s="244" t="s">
        <v>238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237</v>
      </c>
      <c r="AU117" s="18" t="s">
        <v>84</v>
      </c>
    </row>
    <row r="118" s="2" customFormat="1" ht="16.5" customHeight="1">
      <c r="A118" s="39"/>
      <c r="B118" s="40"/>
      <c r="C118" s="211" t="s">
        <v>239</v>
      </c>
      <c r="D118" s="211" t="s">
        <v>173</v>
      </c>
      <c r="E118" s="212" t="s">
        <v>240</v>
      </c>
      <c r="F118" s="213" t="s">
        <v>241</v>
      </c>
      <c r="G118" s="214" t="s">
        <v>232</v>
      </c>
      <c r="H118" s="215">
        <v>1</v>
      </c>
      <c r="I118" s="216"/>
      <c r="J118" s="217">
        <f>ROUND(I118*H118,2)</f>
        <v>0</v>
      </c>
      <c r="K118" s="213" t="s">
        <v>233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234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234</v>
      </c>
      <c r="BM118" s="222" t="s">
        <v>242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243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3" t="s">
        <v>237</v>
      </c>
      <c r="E120" s="41"/>
      <c r="F120" s="244" t="s">
        <v>244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237</v>
      </c>
      <c r="AU120" s="18" t="s">
        <v>84</v>
      </c>
    </row>
    <row r="121" s="2" customFormat="1" ht="16.5" customHeight="1">
      <c r="A121" s="39"/>
      <c r="B121" s="40"/>
      <c r="C121" s="211" t="s">
        <v>245</v>
      </c>
      <c r="D121" s="211" t="s">
        <v>173</v>
      </c>
      <c r="E121" s="212" t="s">
        <v>246</v>
      </c>
      <c r="F121" s="213" t="s">
        <v>247</v>
      </c>
      <c r="G121" s="214" t="s">
        <v>232</v>
      </c>
      <c r="H121" s="215">
        <v>1</v>
      </c>
      <c r="I121" s="216"/>
      <c r="J121" s="217">
        <f>ROUND(I121*H121,2)</f>
        <v>0</v>
      </c>
      <c r="K121" s="213" t="s">
        <v>233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234</v>
      </c>
      <c r="AT121" s="222" t="s">
        <v>173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234</v>
      </c>
      <c r="BM121" s="222" t="s">
        <v>248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249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>
      <c r="A123" s="39"/>
      <c r="B123" s="40"/>
      <c r="C123" s="41"/>
      <c r="D123" s="243" t="s">
        <v>237</v>
      </c>
      <c r="E123" s="41"/>
      <c r="F123" s="244" t="s">
        <v>250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237</v>
      </c>
      <c r="AU123" s="18" t="s">
        <v>84</v>
      </c>
    </row>
    <row r="124" s="2" customFormat="1" ht="16.5" customHeight="1">
      <c r="A124" s="39"/>
      <c r="B124" s="40"/>
      <c r="C124" s="211" t="s">
        <v>251</v>
      </c>
      <c r="D124" s="211" t="s">
        <v>173</v>
      </c>
      <c r="E124" s="212" t="s">
        <v>252</v>
      </c>
      <c r="F124" s="213" t="s">
        <v>253</v>
      </c>
      <c r="G124" s="214" t="s">
        <v>232</v>
      </c>
      <c r="H124" s="215">
        <v>1</v>
      </c>
      <c r="I124" s="216"/>
      <c r="J124" s="217">
        <f>ROUND(I124*H124,2)</f>
        <v>0</v>
      </c>
      <c r="K124" s="213" t="s">
        <v>233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234</v>
      </c>
      <c r="AT124" s="222" t="s">
        <v>173</v>
      </c>
      <c r="AU124" s="222" t="s">
        <v>84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234</v>
      </c>
      <c r="BM124" s="222" t="s">
        <v>254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255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2" customFormat="1">
      <c r="A126" s="39"/>
      <c r="B126" s="40"/>
      <c r="C126" s="41"/>
      <c r="D126" s="243" t="s">
        <v>237</v>
      </c>
      <c r="E126" s="41"/>
      <c r="F126" s="244" t="s">
        <v>256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237</v>
      </c>
      <c r="AU126" s="18" t="s">
        <v>84</v>
      </c>
    </row>
    <row r="127" s="12" customFormat="1" ht="22.8" customHeight="1">
      <c r="A127" s="12"/>
      <c r="B127" s="197"/>
      <c r="C127" s="198"/>
      <c r="D127" s="199" t="s">
        <v>73</v>
      </c>
      <c r="E127" s="241" t="s">
        <v>257</v>
      </c>
      <c r="F127" s="241" t="s">
        <v>258</v>
      </c>
      <c r="G127" s="198"/>
      <c r="H127" s="198"/>
      <c r="I127" s="201"/>
      <c r="J127" s="242">
        <f>BK127</f>
        <v>0</v>
      </c>
      <c r="K127" s="198"/>
      <c r="L127" s="203"/>
      <c r="M127" s="204"/>
      <c r="N127" s="205"/>
      <c r="O127" s="205"/>
      <c r="P127" s="206">
        <f>SUM(P128:P130)</f>
        <v>0</v>
      </c>
      <c r="Q127" s="205"/>
      <c r="R127" s="206">
        <f>SUM(R128:R130)</f>
        <v>0</v>
      </c>
      <c r="S127" s="205"/>
      <c r="T127" s="207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203</v>
      </c>
      <c r="AT127" s="209" t="s">
        <v>73</v>
      </c>
      <c r="AU127" s="209" t="s">
        <v>82</v>
      </c>
      <c r="AY127" s="208" t="s">
        <v>172</v>
      </c>
      <c r="BK127" s="210">
        <f>SUM(BK128:BK130)</f>
        <v>0</v>
      </c>
    </row>
    <row r="128" s="2" customFormat="1" ht="16.5" customHeight="1">
      <c r="A128" s="39"/>
      <c r="B128" s="40"/>
      <c r="C128" s="211" t="s">
        <v>259</v>
      </c>
      <c r="D128" s="211" t="s">
        <v>173</v>
      </c>
      <c r="E128" s="212" t="s">
        <v>260</v>
      </c>
      <c r="F128" s="213" t="s">
        <v>261</v>
      </c>
      <c r="G128" s="214" t="s">
        <v>232</v>
      </c>
      <c r="H128" s="215">
        <v>1</v>
      </c>
      <c r="I128" s="216"/>
      <c r="J128" s="217">
        <f>ROUND(I128*H128,2)</f>
        <v>0</v>
      </c>
      <c r="K128" s="213" t="s">
        <v>233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234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234</v>
      </c>
      <c r="BM128" s="222" t="s">
        <v>262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263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3" t="s">
        <v>237</v>
      </c>
      <c r="E130" s="41"/>
      <c r="F130" s="244" t="s">
        <v>264</v>
      </c>
      <c r="G130" s="41"/>
      <c r="H130" s="41"/>
      <c r="I130" s="226"/>
      <c r="J130" s="41"/>
      <c r="K130" s="41"/>
      <c r="L130" s="45"/>
      <c r="M130" s="245"/>
      <c r="N130" s="246"/>
      <c r="O130" s="247"/>
      <c r="P130" s="247"/>
      <c r="Q130" s="247"/>
      <c r="R130" s="247"/>
      <c r="S130" s="247"/>
      <c r="T130" s="248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237</v>
      </c>
      <c r="AU130" s="18" t="s">
        <v>84</v>
      </c>
    </row>
    <row r="131" s="2" customFormat="1" ht="6.96" customHeight="1">
      <c r="A131" s="39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45"/>
      <c r="M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</sheetData>
  <sheetProtection sheet="1" autoFilter="0" formatColumns="0" formatRows="0" objects="1" scenarios="1" spinCount="100000" saltValue="vjDbTAj/lOHqyvLiJR5PmNy9oYfCY+sfJ+iSFBZPMliqYoDNtN03RiuHjhSh8Qis6ocPOhTFK+1h8h9sLteCPA==" hashValue="BZziMtDBchacG3Ygdsn+vKbvmR+T5VAqdV/GiPV5IxBaYBVzaI52NPegr63FEPjt9TLJ2KbK4P2ubSrlf4+XIw==" algorithmName="SHA-512" password="CC35"/>
  <autoFilter ref="C82:K13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17" r:id="rId1" display="https://podminky.urs.cz/item/CS_URS_2025_01/012002000"/>
    <hyperlink ref="F120" r:id="rId2" display="https://podminky.urs.cz/item/CS_URS_2025_01/012103000"/>
    <hyperlink ref="F123" r:id="rId3" display="https://podminky.urs.cz/item/CS_URS_2025_01/012303000"/>
    <hyperlink ref="F126" r:id="rId4" display="https://podminky.urs.cz/item/CS_URS_2025_01/012403000"/>
    <hyperlink ref="F130" r:id="rId5" display="https://podminky.urs.cz/item/CS_URS_2025_01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2230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665 - Přeložky kabelizace SŽ TÚDC Praha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2211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2212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665 - Přeložky kabelizace SŽ TÚDC Praha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2213</v>
      </c>
      <c r="F82" s="200" t="s">
        <v>2214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1" t="s">
        <v>2215</v>
      </c>
      <c r="F83" s="241" t="s">
        <v>2216</v>
      </c>
      <c r="G83" s="198"/>
      <c r="H83" s="198"/>
      <c r="I83" s="201"/>
      <c r="J83" s="242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24.15" customHeight="1">
      <c r="A84" s="39"/>
      <c r="B84" s="40"/>
      <c r="C84" s="211" t="s">
        <v>82</v>
      </c>
      <c r="D84" s="211" t="s">
        <v>173</v>
      </c>
      <c r="E84" s="212" t="s">
        <v>2217</v>
      </c>
      <c r="F84" s="213" t="s">
        <v>2231</v>
      </c>
      <c r="G84" s="214" t="s">
        <v>232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273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273</v>
      </c>
      <c r="BM84" s="222" t="s">
        <v>2232</v>
      </c>
    </row>
    <row r="85" s="2" customFormat="1">
      <c r="A85" s="39"/>
      <c r="B85" s="40"/>
      <c r="C85" s="41"/>
      <c r="D85" s="224" t="s">
        <v>179</v>
      </c>
      <c r="E85" s="41"/>
      <c r="F85" s="225" t="s">
        <v>2233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1940</v>
      </c>
      <c r="E86" s="41"/>
      <c r="F86" s="229" t="s">
        <v>2234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1940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N6zzS08lNXg528LhITkT+i6neMvClSJbbKk4SGXzqUvqV1XSym+9FwLU3AnT/dARIOUWePv2wLPFBwtYRizZIA==" hashValue="eJ1Mo4BTShrX9NC9E8fpZinX8JWiH3rQmcSZuMokUjCI3qrY+JB81IlZ0Biz7U7M8FWxIqaGk1CQ9eVKTC1EgA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145</v>
      </c>
      <c r="AZ2" s="249" t="s">
        <v>197</v>
      </c>
      <c r="BA2" s="249" t="s">
        <v>197</v>
      </c>
      <c r="BB2" s="249" t="s">
        <v>19</v>
      </c>
      <c r="BC2" s="249" t="s">
        <v>2235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202</v>
      </c>
      <c r="BA3" s="249" t="s">
        <v>202</v>
      </c>
      <c r="BB3" s="249" t="s">
        <v>19</v>
      </c>
      <c r="BC3" s="249" t="s">
        <v>2236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2237</v>
      </c>
      <c r="BA4" s="249" t="s">
        <v>2237</v>
      </c>
      <c r="BB4" s="249" t="s">
        <v>19</v>
      </c>
      <c r="BC4" s="249" t="s">
        <v>2238</v>
      </c>
      <c r="BD4" s="249" t="s">
        <v>84</v>
      </c>
    </row>
    <row r="5" s="1" customFormat="1" ht="6.96" customHeight="1">
      <c r="B5" s="21"/>
      <c r="L5" s="21"/>
      <c r="AZ5" s="249" t="s">
        <v>784</v>
      </c>
      <c r="BA5" s="249" t="s">
        <v>784</v>
      </c>
      <c r="BB5" s="249" t="s">
        <v>19</v>
      </c>
      <c r="BC5" s="249" t="s">
        <v>2239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2240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ROUND((SUM(BE80:BE101)),  2)</f>
        <v>0</v>
      </c>
      <c r="G33" s="39"/>
      <c r="H33" s="39"/>
      <c r="I33" s="158">
        <v>0.20999999999999999</v>
      </c>
      <c r="J33" s="157">
        <f>ROUND(((SUM(BE80:BE101))*I33),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ROUND((SUM(BF80:BF101)),  2)</f>
        <v>0</v>
      </c>
      <c r="G34" s="39"/>
      <c r="H34" s="39"/>
      <c r="I34" s="158">
        <v>0.14999999999999999</v>
      </c>
      <c r="J34" s="157">
        <f>ROUND(((SUM(BF80:BF101))*I34),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ROUND((SUM(BG80:BG101)),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ROUND((SUM(BH80:BH101)),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ROUND((SUM(BI80:BI101)),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801 - Úprava území po výstavbě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292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801 - Úprava území po výstavbě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82</v>
      </c>
      <c r="F81" s="200" t="s">
        <v>310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SUM(P82:P101)</f>
        <v>0</v>
      </c>
      <c r="Q81" s="205"/>
      <c r="R81" s="206">
        <f>SUM(R82:R101)</f>
        <v>0</v>
      </c>
      <c r="S81" s="205"/>
      <c r="T81" s="207">
        <f>SUM(T82:T101)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SUM(BK82:BK101)</f>
        <v>0</v>
      </c>
    </row>
    <row r="82" s="2" customFormat="1" ht="16.5" customHeight="1">
      <c r="A82" s="39"/>
      <c r="B82" s="40"/>
      <c r="C82" s="211" t="s">
        <v>82</v>
      </c>
      <c r="D82" s="211" t="s">
        <v>173</v>
      </c>
      <c r="E82" s="212" t="s">
        <v>2241</v>
      </c>
      <c r="F82" s="213" t="s">
        <v>2242</v>
      </c>
      <c r="G82" s="214" t="s">
        <v>313</v>
      </c>
      <c r="H82" s="215">
        <v>398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2243</v>
      </c>
    </row>
    <row r="83" s="2" customFormat="1">
      <c r="A83" s="39"/>
      <c r="B83" s="40"/>
      <c r="C83" s="41"/>
      <c r="D83" s="224" t="s">
        <v>179</v>
      </c>
      <c r="E83" s="41"/>
      <c r="F83" s="225" t="s">
        <v>2244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2" customFormat="1">
      <c r="A84" s="39"/>
      <c r="B84" s="40"/>
      <c r="C84" s="41"/>
      <c r="D84" s="224" t="s">
        <v>181</v>
      </c>
      <c r="E84" s="41"/>
      <c r="F84" s="229" t="s">
        <v>2245</v>
      </c>
      <c r="G84" s="41"/>
      <c r="H84" s="41"/>
      <c r="I84" s="226"/>
      <c r="J84" s="41"/>
      <c r="K84" s="41"/>
      <c r="L84" s="45"/>
      <c r="M84" s="227"/>
      <c r="N84" s="228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181</v>
      </c>
      <c r="AU84" s="18" t="s">
        <v>82</v>
      </c>
    </row>
    <row r="85" s="13" customFormat="1">
      <c r="A85" s="13"/>
      <c r="B85" s="230"/>
      <c r="C85" s="231"/>
      <c r="D85" s="224" t="s">
        <v>183</v>
      </c>
      <c r="E85" s="232" t="s">
        <v>197</v>
      </c>
      <c r="F85" s="233" t="s">
        <v>2246</v>
      </c>
      <c r="G85" s="231"/>
      <c r="H85" s="234">
        <v>162</v>
      </c>
      <c r="I85" s="235"/>
      <c r="J85" s="231"/>
      <c r="K85" s="231"/>
      <c r="L85" s="236"/>
      <c r="M85" s="237"/>
      <c r="N85" s="238"/>
      <c r="O85" s="238"/>
      <c r="P85" s="238"/>
      <c r="Q85" s="238"/>
      <c r="R85" s="238"/>
      <c r="S85" s="238"/>
      <c r="T85" s="239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40" t="s">
        <v>183</v>
      </c>
      <c r="AU85" s="240" t="s">
        <v>82</v>
      </c>
      <c r="AV85" s="13" t="s">
        <v>84</v>
      </c>
      <c r="AW85" s="13" t="s">
        <v>37</v>
      </c>
      <c r="AX85" s="13" t="s">
        <v>74</v>
      </c>
      <c r="AY85" s="240" t="s">
        <v>172</v>
      </c>
    </row>
    <row r="86" s="13" customFormat="1">
      <c r="A86" s="13"/>
      <c r="B86" s="230"/>
      <c r="C86" s="231"/>
      <c r="D86" s="224" t="s">
        <v>183</v>
      </c>
      <c r="E86" s="232" t="s">
        <v>2237</v>
      </c>
      <c r="F86" s="233" t="s">
        <v>2247</v>
      </c>
      <c r="G86" s="231"/>
      <c r="H86" s="234">
        <v>236</v>
      </c>
      <c r="I86" s="235"/>
      <c r="J86" s="231"/>
      <c r="K86" s="231"/>
      <c r="L86" s="236"/>
      <c r="M86" s="237"/>
      <c r="N86" s="238"/>
      <c r="O86" s="238"/>
      <c r="P86" s="238"/>
      <c r="Q86" s="238"/>
      <c r="R86" s="238"/>
      <c r="S86" s="238"/>
      <c r="T86" s="239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40" t="s">
        <v>183</v>
      </c>
      <c r="AU86" s="240" t="s">
        <v>82</v>
      </c>
      <c r="AV86" s="13" t="s">
        <v>84</v>
      </c>
      <c r="AW86" s="13" t="s">
        <v>37</v>
      </c>
      <c r="AX86" s="13" t="s">
        <v>74</v>
      </c>
      <c r="AY86" s="240" t="s">
        <v>172</v>
      </c>
    </row>
    <row r="87" s="13" customFormat="1">
      <c r="A87" s="13"/>
      <c r="B87" s="230"/>
      <c r="C87" s="231"/>
      <c r="D87" s="224" t="s">
        <v>183</v>
      </c>
      <c r="E87" s="232" t="s">
        <v>2248</v>
      </c>
      <c r="F87" s="233" t="s">
        <v>2249</v>
      </c>
      <c r="G87" s="231"/>
      <c r="H87" s="234">
        <v>398</v>
      </c>
      <c r="I87" s="235"/>
      <c r="J87" s="231"/>
      <c r="K87" s="231"/>
      <c r="L87" s="236"/>
      <c r="M87" s="237"/>
      <c r="N87" s="238"/>
      <c r="O87" s="238"/>
      <c r="P87" s="238"/>
      <c r="Q87" s="238"/>
      <c r="R87" s="238"/>
      <c r="S87" s="238"/>
      <c r="T87" s="239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40" t="s">
        <v>183</v>
      </c>
      <c r="AU87" s="240" t="s">
        <v>82</v>
      </c>
      <c r="AV87" s="13" t="s">
        <v>84</v>
      </c>
      <c r="AW87" s="13" t="s">
        <v>37</v>
      </c>
      <c r="AX87" s="13" t="s">
        <v>82</v>
      </c>
      <c r="AY87" s="240" t="s">
        <v>172</v>
      </c>
    </row>
    <row r="88" s="2" customFormat="1" ht="16.5" customHeight="1">
      <c r="A88" s="39"/>
      <c r="B88" s="40"/>
      <c r="C88" s="211" t="s">
        <v>84</v>
      </c>
      <c r="D88" s="211" t="s">
        <v>173</v>
      </c>
      <c r="E88" s="212" t="s">
        <v>2250</v>
      </c>
      <c r="F88" s="213" t="s">
        <v>2251</v>
      </c>
      <c r="G88" s="214" t="s">
        <v>313</v>
      </c>
      <c r="H88" s="215">
        <v>765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2252</v>
      </c>
    </row>
    <row r="89" s="2" customFormat="1">
      <c r="A89" s="39"/>
      <c r="B89" s="40"/>
      <c r="C89" s="41"/>
      <c r="D89" s="224" t="s">
        <v>179</v>
      </c>
      <c r="E89" s="41"/>
      <c r="F89" s="225" t="s">
        <v>2253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2" customFormat="1">
      <c r="A90" s="39"/>
      <c r="B90" s="40"/>
      <c r="C90" s="41"/>
      <c r="D90" s="224" t="s">
        <v>181</v>
      </c>
      <c r="E90" s="41"/>
      <c r="F90" s="229" t="s">
        <v>2254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181</v>
      </c>
      <c r="AU90" s="18" t="s">
        <v>82</v>
      </c>
    </row>
    <row r="91" s="13" customFormat="1">
      <c r="A91" s="13"/>
      <c r="B91" s="230"/>
      <c r="C91" s="231"/>
      <c r="D91" s="224" t="s">
        <v>183</v>
      </c>
      <c r="E91" s="232" t="s">
        <v>202</v>
      </c>
      <c r="F91" s="233" t="s">
        <v>2255</v>
      </c>
      <c r="G91" s="231"/>
      <c r="H91" s="234">
        <v>285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183</v>
      </c>
      <c r="AU91" s="240" t="s">
        <v>82</v>
      </c>
      <c r="AV91" s="13" t="s">
        <v>84</v>
      </c>
      <c r="AW91" s="13" t="s">
        <v>37</v>
      </c>
      <c r="AX91" s="13" t="s">
        <v>74</v>
      </c>
      <c r="AY91" s="240" t="s">
        <v>172</v>
      </c>
    </row>
    <row r="92" s="13" customFormat="1">
      <c r="A92" s="13"/>
      <c r="B92" s="230"/>
      <c r="C92" s="231"/>
      <c r="D92" s="224" t="s">
        <v>183</v>
      </c>
      <c r="E92" s="232" t="s">
        <v>784</v>
      </c>
      <c r="F92" s="233" t="s">
        <v>2256</v>
      </c>
      <c r="G92" s="231"/>
      <c r="H92" s="234">
        <v>480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183</v>
      </c>
      <c r="AU92" s="240" t="s">
        <v>82</v>
      </c>
      <c r="AV92" s="13" t="s">
        <v>84</v>
      </c>
      <c r="AW92" s="13" t="s">
        <v>37</v>
      </c>
      <c r="AX92" s="13" t="s">
        <v>74</v>
      </c>
      <c r="AY92" s="240" t="s">
        <v>172</v>
      </c>
    </row>
    <row r="93" s="13" customFormat="1">
      <c r="A93" s="13"/>
      <c r="B93" s="230"/>
      <c r="C93" s="231"/>
      <c r="D93" s="224" t="s">
        <v>183</v>
      </c>
      <c r="E93" s="232" t="s">
        <v>799</v>
      </c>
      <c r="F93" s="233" t="s">
        <v>800</v>
      </c>
      <c r="G93" s="231"/>
      <c r="H93" s="234">
        <v>765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82</v>
      </c>
      <c r="AV93" s="13" t="s">
        <v>84</v>
      </c>
      <c r="AW93" s="13" t="s">
        <v>37</v>
      </c>
      <c r="AX93" s="13" t="s">
        <v>82</v>
      </c>
      <c r="AY93" s="240" t="s">
        <v>172</v>
      </c>
    </row>
    <row r="94" s="2" customFormat="1" ht="21.75" customHeight="1">
      <c r="A94" s="39"/>
      <c r="B94" s="40"/>
      <c r="C94" s="211" t="s">
        <v>191</v>
      </c>
      <c r="D94" s="211" t="s">
        <v>173</v>
      </c>
      <c r="E94" s="212" t="s">
        <v>646</v>
      </c>
      <c r="F94" s="213" t="s">
        <v>647</v>
      </c>
      <c r="G94" s="214" t="s">
        <v>388</v>
      </c>
      <c r="H94" s="215">
        <v>3520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2257</v>
      </c>
    </row>
    <row r="95" s="2" customFormat="1">
      <c r="A95" s="39"/>
      <c r="B95" s="40"/>
      <c r="C95" s="41"/>
      <c r="D95" s="224" t="s">
        <v>179</v>
      </c>
      <c r="E95" s="41"/>
      <c r="F95" s="225" t="s">
        <v>647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2" customFormat="1">
      <c r="A96" s="39"/>
      <c r="B96" s="40"/>
      <c r="C96" s="41"/>
      <c r="D96" s="224" t="s">
        <v>181</v>
      </c>
      <c r="E96" s="41"/>
      <c r="F96" s="229" t="s">
        <v>649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181</v>
      </c>
      <c r="AU96" s="18" t="s">
        <v>82</v>
      </c>
    </row>
    <row r="97" s="13" customFormat="1">
      <c r="A97" s="13"/>
      <c r="B97" s="230"/>
      <c r="C97" s="231"/>
      <c r="D97" s="224" t="s">
        <v>183</v>
      </c>
      <c r="E97" s="232" t="s">
        <v>184</v>
      </c>
      <c r="F97" s="233" t="s">
        <v>2258</v>
      </c>
      <c r="G97" s="231"/>
      <c r="H97" s="234">
        <v>3520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183</v>
      </c>
      <c r="AU97" s="240" t="s">
        <v>82</v>
      </c>
      <c r="AV97" s="13" t="s">
        <v>84</v>
      </c>
      <c r="AW97" s="13" t="s">
        <v>37</v>
      </c>
      <c r="AX97" s="13" t="s">
        <v>82</v>
      </c>
      <c r="AY97" s="240" t="s">
        <v>172</v>
      </c>
    </row>
    <row r="98" s="2" customFormat="1" ht="33" customHeight="1">
      <c r="A98" s="39"/>
      <c r="B98" s="40"/>
      <c r="C98" s="211" t="s">
        <v>171</v>
      </c>
      <c r="D98" s="211" t="s">
        <v>173</v>
      </c>
      <c r="E98" s="212" t="s">
        <v>2259</v>
      </c>
      <c r="F98" s="213" t="s">
        <v>2260</v>
      </c>
      <c r="G98" s="214" t="s">
        <v>206</v>
      </c>
      <c r="H98" s="215">
        <v>16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2261</v>
      </c>
    </row>
    <row r="99" s="2" customFormat="1">
      <c r="A99" s="39"/>
      <c r="B99" s="40"/>
      <c r="C99" s="41"/>
      <c r="D99" s="224" t="s">
        <v>179</v>
      </c>
      <c r="E99" s="41"/>
      <c r="F99" s="225" t="s">
        <v>2262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2" customFormat="1">
      <c r="A100" s="39"/>
      <c r="B100" s="40"/>
      <c r="C100" s="41"/>
      <c r="D100" s="224" t="s">
        <v>181</v>
      </c>
      <c r="E100" s="41"/>
      <c r="F100" s="229" t="s">
        <v>2263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181</v>
      </c>
      <c r="AU100" s="18" t="s">
        <v>82</v>
      </c>
    </row>
    <row r="101" s="13" customFormat="1">
      <c r="A101" s="13"/>
      <c r="B101" s="230"/>
      <c r="C101" s="231"/>
      <c r="D101" s="224" t="s">
        <v>183</v>
      </c>
      <c r="E101" s="232" t="s">
        <v>190</v>
      </c>
      <c r="F101" s="233" t="s">
        <v>2264</v>
      </c>
      <c r="G101" s="231"/>
      <c r="H101" s="234">
        <v>16</v>
      </c>
      <c r="I101" s="235"/>
      <c r="J101" s="231"/>
      <c r="K101" s="231"/>
      <c r="L101" s="236"/>
      <c r="M101" s="250"/>
      <c r="N101" s="251"/>
      <c r="O101" s="251"/>
      <c r="P101" s="251"/>
      <c r="Q101" s="251"/>
      <c r="R101" s="251"/>
      <c r="S101" s="251"/>
      <c r="T101" s="25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183</v>
      </c>
      <c r="AU101" s="240" t="s">
        <v>82</v>
      </c>
      <c r="AV101" s="13" t="s">
        <v>84</v>
      </c>
      <c r="AW101" s="13" t="s">
        <v>37</v>
      </c>
      <c r="AX101" s="13" t="s">
        <v>82</v>
      </c>
      <c r="AY101" s="240" t="s">
        <v>172</v>
      </c>
    </row>
    <row r="102" s="2" customFormat="1" ht="6.96" customHeight="1">
      <c r="A102" s="3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45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sheetProtection sheet="1" autoFilter="0" formatColumns="0" formatRows="0" objects="1" scenarios="1" spinCount="100000" saltValue="kAYxIers9DiWprSQGoaVPIFRl4tq601YDlk8Sc9s4HHq/+lXzSDIEstA3NpTfumwzJ472i3nfJDKk3HKbCGY/g==" hashValue="vthKHGBF5fwMVN07XNJMia1M117Vq6Y0a/w4O37hQeQ6yWs9miRtNlbsNtjiuJIDDQnVgkWuXFl9a/dk+Sb9PQ==" algorithmName="SHA-512" password="CC35"/>
  <autoFilter ref="C79:K10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2265</v>
      </c>
      <c r="H4" s="21"/>
    </row>
    <row r="5" s="1" customFormat="1" ht="12" customHeight="1">
      <c r="B5" s="21"/>
      <c r="C5" s="276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7" t="s">
        <v>16</v>
      </c>
      <c r="D6" s="278" t="s">
        <v>17</v>
      </c>
      <c r="E6" s="1"/>
      <c r="F6" s="1"/>
      <c r="H6" s="21"/>
    </row>
    <row r="7" s="1" customFormat="1" ht="16.5" customHeight="1">
      <c r="B7" s="21"/>
      <c r="C7" s="143" t="s">
        <v>23</v>
      </c>
      <c r="D7" s="147" t="str">
        <f>'Rekapitulace stavby'!AN8</f>
        <v>9. 7. 2025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9"/>
      <c r="C9" s="280" t="s">
        <v>55</v>
      </c>
      <c r="D9" s="281" t="s">
        <v>56</v>
      </c>
      <c r="E9" s="281" t="s">
        <v>159</v>
      </c>
      <c r="F9" s="282" t="s">
        <v>2266</v>
      </c>
      <c r="G9" s="186"/>
      <c r="H9" s="279"/>
    </row>
    <row r="10" s="2" customFormat="1" ht="26.4" customHeight="1">
      <c r="A10" s="39"/>
      <c r="B10" s="45"/>
      <c r="C10" s="283" t="s">
        <v>79</v>
      </c>
      <c r="D10" s="283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84" t="s">
        <v>184</v>
      </c>
      <c r="D11" s="285" t="s">
        <v>184</v>
      </c>
      <c r="E11" s="286" t="s">
        <v>19</v>
      </c>
      <c r="F11" s="287">
        <v>1</v>
      </c>
      <c r="G11" s="39"/>
      <c r="H11" s="45"/>
    </row>
    <row r="12" s="2" customFormat="1" ht="16.8" customHeight="1">
      <c r="A12" s="39"/>
      <c r="B12" s="45"/>
      <c r="C12" s="288" t="s">
        <v>184</v>
      </c>
      <c r="D12" s="288" t="s">
        <v>185</v>
      </c>
      <c r="E12" s="18" t="s">
        <v>19</v>
      </c>
      <c r="F12" s="289">
        <v>1</v>
      </c>
      <c r="G12" s="39"/>
      <c r="H12" s="45"/>
    </row>
    <row r="13" s="2" customFormat="1" ht="16.8" customHeight="1">
      <c r="A13" s="39"/>
      <c r="B13" s="45"/>
      <c r="C13" s="284" t="s">
        <v>190</v>
      </c>
      <c r="D13" s="285" t="s">
        <v>190</v>
      </c>
      <c r="E13" s="286" t="s">
        <v>19</v>
      </c>
      <c r="F13" s="287">
        <v>1</v>
      </c>
      <c r="G13" s="39"/>
      <c r="H13" s="45"/>
    </row>
    <row r="14" s="2" customFormat="1" ht="16.8" customHeight="1">
      <c r="A14" s="39"/>
      <c r="B14" s="45"/>
      <c r="C14" s="288" t="s">
        <v>190</v>
      </c>
      <c r="D14" s="288" t="s">
        <v>185</v>
      </c>
      <c r="E14" s="18" t="s">
        <v>19</v>
      </c>
      <c r="F14" s="289">
        <v>1</v>
      </c>
      <c r="G14" s="39"/>
      <c r="H14" s="45"/>
    </row>
    <row r="15" s="2" customFormat="1" ht="16.8" customHeight="1">
      <c r="A15" s="39"/>
      <c r="B15" s="45"/>
      <c r="C15" s="284" t="s">
        <v>197</v>
      </c>
      <c r="D15" s="285" t="s">
        <v>197</v>
      </c>
      <c r="E15" s="286" t="s">
        <v>19</v>
      </c>
      <c r="F15" s="287">
        <v>1</v>
      </c>
      <c r="G15" s="39"/>
      <c r="H15" s="45"/>
    </row>
    <row r="16" s="2" customFormat="1" ht="16.8" customHeight="1">
      <c r="A16" s="39"/>
      <c r="B16" s="45"/>
      <c r="C16" s="288" t="s">
        <v>197</v>
      </c>
      <c r="D16" s="288" t="s">
        <v>185</v>
      </c>
      <c r="E16" s="18" t="s">
        <v>19</v>
      </c>
      <c r="F16" s="289">
        <v>1</v>
      </c>
      <c r="G16" s="39"/>
      <c r="H16" s="45"/>
    </row>
    <row r="17" s="2" customFormat="1" ht="16.8" customHeight="1">
      <c r="A17" s="39"/>
      <c r="B17" s="45"/>
      <c r="C17" s="284" t="s">
        <v>202</v>
      </c>
      <c r="D17" s="285" t="s">
        <v>202</v>
      </c>
      <c r="E17" s="286" t="s">
        <v>19</v>
      </c>
      <c r="F17" s="287">
        <v>1</v>
      </c>
      <c r="G17" s="39"/>
      <c r="H17" s="45"/>
    </row>
    <row r="18" s="2" customFormat="1" ht="16.8" customHeight="1">
      <c r="A18" s="39"/>
      <c r="B18" s="45"/>
      <c r="C18" s="288" t="s">
        <v>202</v>
      </c>
      <c r="D18" s="288" t="s">
        <v>185</v>
      </c>
      <c r="E18" s="18" t="s">
        <v>19</v>
      </c>
      <c r="F18" s="289">
        <v>1</v>
      </c>
      <c r="G18" s="39"/>
      <c r="H18" s="45"/>
    </row>
    <row r="19" s="2" customFormat="1" ht="16.8" customHeight="1">
      <c r="A19" s="39"/>
      <c r="B19" s="45"/>
      <c r="C19" s="284" t="s">
        <v>218</v>
      </c>
      <c r="D19" s="285" t="s">
        <v>218</v>
      </c>
      <c r="E19" s="286" t="s">
        <v>19</v>
      </c>
      <c r="F19" s="287">
        <v>1</v>
      </c>
      <c r="G19" s="39"/>
      <c r="H19" s="45"/>
    </row>
    <row r="20" s="2" customFormat="1" ht="16.8" customHeight="1">
      <c r="A20" s="39"/>
      <c r="B20" s="45"/>
      <c r="C20" s="288" t="s">
        <v>218</v>
      </c>
      <c r="D20" s="288" t="s">
        <v>185</v>
      </c>
      <c r="E20" s="18" t="s">
        <v>19</v>
      </c>
      <c r="F20" s="289">
        <v>1</v>
      </c>
      <c r="G20" s="39"/>
      <c r="H20" s="45"/>
    </row>
    <row r="21" s="2" customFormat="1" ht="16.8" customHeight="1">
      <c r="A21" s="39"/>
      <c r="B21" s="45"/>
      <c r="C21" s="284" t="s">
        <v>225</v>
      </c>
      <c r="D21" s="285" t="s">
        <v>225</v>
      </c>
      <c r="E21" s="286" t="s">
        <v>19</v>
      </c>
      <c r="F21" s="287">
        <v>1</v>
      </c>
      <c r="G21" s="39"/>
      <c r="H21" s="45"/>
    </row>
    <row r="22" s="2" customFormat="1" ht="16.8" customHeight="1">
      <c r="A22" s="39"/>
      <c r="B22" s="45"/>
      <c r="C22" s="288" t="s">
        <v>225</v>
      </c>
      <c r="D22" s="288" t="s">
        <v>185</v>
      </c>
      <c r="E22" s="18" t="s">
        <v>19</v>
      </c>
      <c r="F22" s="289">
        <v>1</v>
      </c>
      <c r="G22" s="39"/>
      <c r="H22" s="45"/>
    </row>
    <row r="23" s="2" customFormat="1" ht="16.8" customHeight="1">
      <c r="A23" s="39"/>
      <c r="B23" s="45"/>
      <c r="C23" s="284" t="s">
        <v>210</v>
      </c>
      <c r="D23" s="285" t="s">
        <v>210</v>
      </c>
      <c r="E23" s="286" t="s">
        <v>19</v>
      </c>
      <c r="F23" s="287">
        <v>1</v>
      </c>
      <c r="G23" s="39"/>
      <c r="H23" s="45"/>
    </row>
    <row r="24" s="2" customFormat="1" ht="16.8" customHeight="1">
      <c r="A24" s="39"/>
      <c r="B24" s="45"/>
      <c r="C24" s="288" t="s">
        <v>210</v>
      </c>
      <c r="D24" s="288" t="s">
        <v>211</v>
      </c>
      <c r="E24" s="18" t="s">
        <v>19</v>
      </c>
      <c r="F24" s="289">
        <v>1</v>
      </c>
      <c r="G24" s="39"/>
      <c r="H24" s="45"/>
    </row>
    <row r="25" s="2" customFormat="1" ht="26.4" customHeight="1">
      <c r="A25" s="39"/>
      <c r="B25" s="45"/>
      <c r="C25" s="283" t="s">
        <v>85</v>
      </c>
      <c r="D25" s="283" t="s">
        <v>86</v>
      </c>
      <c r="E25" s="39"/>
      <c r="F25" s="39"/>
      <c r="G25" s="39"/>
      <c r="H25" s="45"/>
    </row>
    <row r="26" s="2" customFormat="1" ht="16.8" customHeight="1">
      <c r="A26" s="39"/>
      <c r="B26" s="45"/>
      <c r="C26" s="284" t="s">
        <v>184</v>
      </c>
      <c r="D26" s="285" t="s">
        <v>184</v>
      </c>
      <c r="E26" s="286" t="s">
        <v>19</v>
      </c>
      <c r="F26" s="287">
        <v>16.044</v>
      </c>
      <c r="G26" s="39"/>
      <c r="H26" s="45"/>
    </row>
    <row r="27" s="2" customFormat="1" ht="16.8" customHeight="1">
      <c r="A27" s="39"/>
      <c r="B27" s="45"/>
      <c r="C27" s="288" t="s">
        <v>184</v>
      </c>
      <c r="D27" s="288" t="s">
        <v>301</v>
      </c>
      <c r="E27" s="18" t="s">
        <v>19</v>
      </c>
      <c r="F27" s="289">
        <v>16.044</v>
      </c>
      <c r="G27" s="39"/>
      <c r="H27" s="45"/>
    </row>
    <row r="28" s="2" customFormat="1" ht="16.8" customHeight="1">
      <c r="A28" s="39"/>
      <c r="B28" s="45"/>
      <c r="C28" s="284" t="s">
        <v>265</v>
      </c>
      <c r="D28" s="285" t="s">
        <v>265</v>
      </c>
      <c r="E28" s="286" t="s">
        <v>19</v>
      </c>
      <c r="F28" s="287">
        <v>2</v>
      </c>
      <c r="G28" s="39"/>
      <c r="H28" s="45"/>
    </row>
    <row r="29" s="2" customFormat="1">
      <c r="A29" s="39"/>
      <c r="B29" s="45"/>
      <c r="C29" s="288" t="s">
        <v>265</v>
      </c>
      <c r="D29" s="288" t="s">
        <v>347</v>
      </c>
      <c r="E29" s="18" t="s">
        <v>19</v>
      </c>
      <c r="F29" s="289">
        <v>2</v>
      </c>
      <c r="G29" s="39"/>
      <c r="H29" s="45"/>
    </row>
    <row r="30" s="2" customFormat="1" ht="16.8" customHeight="1">
      <c r="A30" s="39"/>
      <c r="B30" s="45"/>
      <c r="C30" s="290" t="s">
        <v>2267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288" t="s">
        <v>342</v>
      </c>
      <c r="D31" s="288" t="s">
        <v>343</v>
      </c>
      <c r="E31" s="18" t="s">
        <v>327</v>
      </c>
      <c r="F31" s="289">
        <v>33.740000000000002</v>
      </c>
      <c r="G31" s="39"/>
      <c r="H31" s="45"/>
    </row>
    <row r="32" s="2" customFormat="1" ht="16.8" customHeight="1">
      <c r="A32" s="39"/>
      <c r="B32" s="45"/>
      <c r="C32" s="284" t="s">
        <v>362</v>
      </c>
      <c r="D32" s="285" t="s">
        <v>362</v>
      </c>
      <c r="E32" s="286" t="s">
        <v>19</v>
      </c>
      <c r="F32" s="287">
        <v>1.2</v>
      </c>
      <c r="G32" s="39"/>
      <c r="H32" s="45"/>
    </row>
    <row r="33" s="2" customFormat="1">
      <c r="A33" s="39"/>
      <c r="B33" s="45"/>
      <c r="C33" s="288" t="s">
        <v>362</v>
      </c>
      <c r="D33" s="288" t="s">
        <v>363</v>
      </c>
      <c r="E33" s="18" t="s">
        <v>19</v>
      </c>
      <c r="F33" s="289">
        <v>1.2</v>
      </c>
      <c r="G33" s="39"/>
      <c r="H33" s="45"/>
    </row>
    <row r="34" s="2" customFormat="1" ht="16.8" customHeight="1">
      <c r="A34" s="39"/>
      <c r="B34" s="45"/>
      <c r="C34" s="284" t="s">
        <v>266</v>
      </c>
      <c r="D34" s="285" t="s">
        <v>266</v>
      </c>
      <c r="E34" s="286" t="s">
        <v>19</v>
      </c>
      <c r="F34" s="287">
        <v>121</v>
      </c>
      <c r="G34" s="39"/>
      <c r="H34" s="45"/>
    </row>
    <row r="35" s="2" customFormat="1" ht="16.8" customHeight="1">
      <c r="A35" s="39"/>
      <c r="B35" s="45"/>
      <c r="C35" s="288" t="s">
        <v>266</v>
      </c>
      <c r="D35" s="288" t="s">
        <v>331</v>
      </c>
      <c r="E35" s="18" t="s">
        <v>19</v>
      </c>
      <c r="F35" s="289">
        <v>121</v>
      </c>
      <c r="G35" s="39"/>
      <c r="H35" s="45"/>
    </row>
    <row r="36" s="2" customFormat="1" ht="16.8" customHeight="1">
      <c r="A36" s="39"/>
      <c r="B36" s="45"/>
      <c r="C36" s="290" t="s">
        <v>2267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88" t="s">
        <v>325</v>
      </c>
      <c r="D37" s="288" t="s">
        <v>326</v>
      </c>
      <c r="E37" s="18" t="s">
        <v>327</v>
      </c>
      <c r="F37" s="289">
        <v>155.19999999999999</v>
      </c>
      <c r="G37" s="39"/>
      <c r="H37" s="45"/>
    </row>
    <row r="38" s="2" customFormat="1" ht="16.8" customHeight="1">
      <c r="A38" s="39"/>
      <c r="B38" s="45"/>
      <c r="C38" s="284" t="s">
        <v>190</v>
      </c>
      <c r="D38" s="285" t="s">
        <v>190</v>
      </c>
      <c r="E38" s="286" t="s">
        <v>19</v>
      </c>
      <c r="F38" s="287">
        <v>1.575</v>
      </c>
      <c r="G38" s="39"/>
      <c r="H38" s="45"/>
    </row>
    <row r="39" s="2" customFormat="1" ht="16.8" customHeight="1">
      <c r="A39" s="39"/>
      <c r="B39" s="45"/>
      <c r="C39" s="288" t="s">
        <v>190</v>
      </c>
      <c r="D39" s="288" t="s">
        <v>306</v>
      </c>
      <c r="E39" s="18" t="s">
        <v>19</v>
      </c>
      <c r="F39" s="289">
        <v>1.575</v>
      </c>
      <c r="G39" s="39"/>
      <c r="H39" s="45"/>
    </row>
    <row r="40" s="2" customFormat="1" ht="16.8" customHeight="1">
      <c r="A40" s="39"/>
      <c r="B40" s="45"/>
      <c r="C40" s="290" t="s">
        <v>2267</v>
      </c>
      <c r="D40" s="39"/>
      <c r="E40" s="39"/>
      <c r="F40" s="39"/>
      <c r="G40" s="39"/>
      <c r="H40" s="45"/>
    </row>
    <row r="41" s="2" customFormat="1">
      <c r="A41" s="39"/>
      <c r="B41" s="45"/>
      <c r="C41" s="288" t="s">
        <v>302</v>
      </c>
      <c r="D41" s="288" t="s">
        <v>303</v>
      </c>
      <c r="E41" s="18" t="s">
        <v>297</v>
      </c>
      <c r="F41" s="289">
        <v>126.575</v>
      </c>
      <c r="G41" s="39"/>
      <c r="H41" s="45"/>
    </row>
    <row r="42" s="2" customFormat="1" ht="16.8" customHeight="1">
      <c r="A42" s="39"/>
      <c r="B42" s="45"/>
      <c r="C42" s="288" t="s">
        <v>629</v>
      </c>
      <c r="D42" s="288" t="s">
        <v>630</v>
      </c>
      <c r="E42" s="18" t="s">
        <v>313</v>
      </c>
      <c r="F42" s="289">
        <v>10.380000000000001</v>
      </c>
      <c r="G42" s="39"/>
      <c r="H42" s="45"/>
    </row>
    <row r="43" s="2" customFormat="1" ht="16.8" customHeight="1">
      <c r="A43" s="39"/>
      <c r="B43" s="45"/>
      <c r="C43" s="284" t="s">
        <v>510</v>
      </c>
      <c r="D43" s="285" t="s">
        <v>510</v>
      </c>
      <c r="E43" s="286" t="s">
        <v>19</v>
      </c>
      <c r="F43" s="287">
        <v>3.6000000000000001</v>
      </c>
      <c r="G43" s="39"/>
      <c r="H43" s="45"/>
    </row>
    <row r="44" s="2" customFormat="1" ht="16.8" customHeight="1">
      <c r="A44" s="39"/>
      <c r="B44" s="45"/>
      <c r="C44" s="288" t="s">
        <v>510</v>
      </c>
      <c r="D44" s="288" t="s">
        <v>553</v>
      </c>
      <c r="E44" s="18" t="s">
        <v>19</v>
      </c>
      <c r="F44" s="289">
        <v>3.6000000000000001</v>
      </c>
      <c r="G44" s="39"/>
      <c r="H44" s="45"/>
    </row>
    <row r="45" s="2" customFormat="1" ht="16.8" customHeight="1">
      <c r="A45" s="39"/>
      <c r="B45" s="45"/>
      <c r="C45" s="290" t="s">
        <v>2267</v>
      </c>
      <c r="D45" s="39"/>
      <c r="E45" s="39"/>
      <c r="F45" s="39"/>
      <c r="G45" s="39"/>
      <c r="H45" s="45"/>
    </row>
    <row r="46" s="2" customFormat="1">
      <c r="A46" s="39"/>
      <c r="B46" s="45"/>
      <c r="C46" s="288" t="s">
        <v>407</v>
      </c>
      <c r="D46" s="288" t="s">
        <v>408</v>
      </c>
      <c r="E46" s="18" t="s">
        <v>297</v>
      </c>
      <c r="F46" s="289">
        <v>417.44999999999999</v>
      </c>
      <c r="G46" s="39"/>
      <c r="H46" s="45"/>
    </row>
    <row r="47" s="2" customFormat="1" ht="16.8" customHeight="1">
      <c r="A47" s="39"/>
      <c r="B47" s="45"/>
      <c r="C47" s="284" t="s">
        <v>281</v>
      </c>
      <c r="D47" s="285" t="s">
        <v>281</v>
      </c>
      <c r="E47" s="286" t="s">
        <v>19</v>
      </c>
      <c r="F47" s="287">
        <v>121.5</v>
      </c>
      <c r="G47" s="39"/>
      <c r="H47" s="45"/>
    </row>
    <row r="48" s="2" customFormat="1" ht="16.8" customHeight="1">
      <c r="A48" s="39"/>
      <c r="B48" s="45"/>
      <c r="C48" s="288" t="s">
        <v>281</v>
      </c>
      <c r="D48" s="288" t="s">
        <v>561</v>
      </c>
      <c r="E48" s="18" t="s">
        <v>19</v>
      </c>
      <c r="F48" s="289">
        <v>121.5</v>
      </c>
      <c r="G48" s="39"/>
      <c r="H48" s="45"/>
    </row>
    <row r="49" s="2" customFormat="1" ht="16.8" customHeight="1">
      <c r="A49" s="39"/>
      <c r="B49" s="45"/>
      <c r="C49" s="284" t="s">
        <v>568</v>
      </c>
      <c r="D49" s="285" t="s">
        <v>568</v>
      </c>
      <c r="E49" s="286" t="s">
        <v>19</v>
      </c>
      <c r="F49" s="287">
        <v>81</v>
      </c>
      <c r="G49" s="39"/>
      <c r="H49" s="45"/>
    </row>
    <row r="50" s="2" customFormat="1" ht="16.8" customHeight="1">
      <c r="A50" s="39"/>
      <c r="B50" s="45"/>
      <c r="C50" s="288" t="s">
        <v>568</v>
      </c>
      <c r="D50" s="288" t="s">
        <v>569</v>
      </c>
      <c r="E50" s="18" t="s">
        <v>19</v>
      </c>
      <c r="F50" s="289">
        <v>81</v>
      </c>
      <c r="G50" s="39"/>
      <c r="H50" s="45"/>
    </row>
    <row r="51" s="2" customFormat="1" ht="16.8" customHeight="1">
      <c r="A51" s="39"/>
      <c r="B51" s="45"/>
      <c r="C51" s="284" t="s">
        <v>512</v>
      </c>
      <c r="D51" s="285" t="s">
        <v>512</v>
      </c>
      <c r="E51" s="286" t="s">
        <v>19</v>
      </c>
      <c r="F51" s="287">
        <v>12</v>
      </c>
      <c r="G51" s="39"/>
      <c r="H51" s="45"/>
    </row>
    <row r="52" s="2" customFormat="1" ht="16.8" customHeight="1">
      <c r="A52" s="39"/>
      <c r="B52" s="45"/>
      <c r="C52" s="288" t="s">
        <v>512</v>
      </c>
      <c r="D52" s="288" t="s">
        <v>575</v>
      </c>
      <c r="E52" s="18" t="s">
        <v>19</v>
      </c>
      <c r="F52" s="289">
        <v>12</v>
      </c>
      <c r="G52" s="39"/>
      <c r="H52" s="45"/>
    </row>
    <row r="53" s="2" customFormat="1" ht="16.8" customHeight="1">
      <c r="A53" s="39"/>
      <c r="B53" s="45"/>
      <c r="C53" s="290" t="s">
        <v>2267</v>
      </c>
      <c r="D53" s="39"/>
      <c r="E53" s="39"/>
      <c r="F53" s="39"/>
      <c r="G53" s="39"/>
      <c r="H53" s="45"/>
    </row>
    <row r="54" s="2" customFormat="1">
      <c r="A54" s="39"/>
      <c r="B54" s="45"/>
      <c r="C54" s="288" t="s">
        <v>570</v>
      </c>
      <c r="D54" s="288" t="s">
        <v>571</v>
      </c>
      <c r="E54" s="18" t="s">
        <v>313</v>
      </c>
      <c r="F54" s="289">
        <v>108.95999999999999</v>
      </c>
      <c r="G54" s="39"/>
      <c r="H54" s="45"/>
    </row>
    <row r="55" s="2" customFormat="1" ht="16.8" customHeight="1">
      <c r="A55" s="39"/>
      <c r="B55" s="45"/>
      <c r="C55" s="284" t="s">
        <v>513</v>
      </c>
      <c r="D55" s="285" t="s">
        <v>513</v>
      </c>
      <c r="E55" s="286" t="s">
        <v>19</v>
      </c>
      <c r="F55" s="287">
        <v>40</v>
      </c>
      <c r="G55" s="39"/>
      <c r="H55" s="45"/>
    </row>
    <row r="56" s="2" customFormat="1" ht="16.8" customHeight="1">
      <c r="A56" s="39"/>
      <c r="B56" s="45"/>
      <c r="C56" s="288" t="s">
        <v>513</v>
      </c>
      <c r="D56" s="288" t="s">
        <v>586</v>
      </c>
      <c r="E56" s="18" t="s">
        <v>19</v>
      </c>
      <c r="F56" s="289">
        <v>40</v>
      </c>
      <c r="G56" s="39"/>
      <c r="H56" s="45"/>
    </row>
    <row r="57" s="2" customFormat="1" ht="16.8" customHeight="1">
      <c r="A57" s="39"/>
      <c r="B57" s="45"/>
      <c r="C57" s="290" t="s">
        <v>2267</v>
      </c>
      <c r="D57" s="39"/>
      <c r="E57" s="39"/>
      <c r="F57" s="39"/>
      <c r="G57" s="39"/>
      <c r="H57" s="45"/>
    </row>
    <row r="58" s="2" customFormat="1" ht="16.8" customHeight="1">
      <c r="A58" s="39"/>
      <c r="B58" s="45"/>
      <c r="C58" s="288" t="s">
        <v>581</v>
      </c>
      <c r="D58" s="288" t="s">
        <v>582</v>
      </c>
      <c r="E58" s="18" t="s">
        <v>327</v>
      </c>
      <c r="F58" s="289">
        <v>328</v>
      </c>
      <c r="G58" s="39"/>
      <c r="H58" s="45"/>
    </row>
    <row r="59" s="2" customFormat="1" ht="16.8" customHeight="1">
      <c r="A59" s="39"/>
      <c r="B59" s="45"/>
      <c r="C59" s="284" t="s">
        <v>657</v>
      </c>
      <c r="D59" s="285" t="s">
        <v>657</v>
      </c>
      <c r="E59" s="286" t="s">
        <v>19</v>
      </c>
      <c r="F59" s="287">
        <v>1.476</v>
      </c>
      <c r="G59" s="39"/>
      <c r="H59" s="45"/>
    </row>
    <row r="60" s="2" customFormat="1" ht="16.8" customHeight="1">
      <c r="A60" s="39"/>
      <c r="B60" s="45"/>
      <c r="C60" s="288" t="s">
        <v>657</v>
      </c>
      <c r="D60" s="288" t="s">
        <v>658</v>
      </c>
      <c r="E60" s="18" t="s">
        <v>19</v>
      </c>
      <c r="F60" s="289">
        <v>1.476</v>
      </c>
      <c r="G60" s="39"/>
      <c r="H60" s="45"/>
    </row>
    <row r="61" s="2" customFormat="1" ht="16.8" customHeight="1">
      <c r="A61" s="39"/>
      <c r="B61" s="45"/>
      <c r="C61" s="284" t="s">
        <v>681</v>
      </c>
      <c r="D61" s="285" t="s">
        <v>681</v>
      </c>
      <c r="E61" s="286" t="s">
        <v>19</v>
      </c>
      <c r="F61" s="287">
        <v>1980</v>
      </c>
      <c r="G61" s="39"/>
      <c r="H61" s="45"/>
    </row>
    <row r="62" s="2" customFormat="1" ht="16.8" customHeight="1">
      <c r="A62" s="39"/>
      <c r="B62" s="45"/>
      <c r="C62" s="288" t="s">
        <v>681</v>
      </c>
      <c r="D62" s="288" t="s">
        <v>682</v>
      </c>
      <c r="E62" s="18" t="s">
        <v>19</v>
      </c>
      <c r="F62" s="289">
        <v>1980</v>
      </c>
      <c r="G62" s="39"/>
      <c r="H62" s="45"/>
    </row>
    <row r="63" s="2" customFormat="1" ht="16.8" customHeight="1">
      <c r="A63" s="39"/>
      <c r="B63" s="45"/>
      <c r="C63" s="284" t="s">
        <v>515</v>
      </c>
      <c r="D63" s="285" t="s">
        <v>515</v>
      </c>
      <c r="E63" s="286" t="s">
        <v>19</v>
      </c>
      <c r="F63" s="287">
        <v>6.4000000000000004</v>
      </c>
      <c r="G63" s="39"/>
      <c r="H63" s="45"/>
    </row>
    <row r="64" s="2" customFormat="1" ht="16.8" customHeight="1">
      <c r="A64" s="39"/>
      <c r="B64" s="45"/>
      <c r="C64" s="288" t="s">
        <v>515</v>
      </c>
      <c r="D64" s="288" t="s">
        <v>708</v>
      </c>
      <c r="E64" s="18" t="s">
        <v>19</v>
      </c>
      <c r="F64" s="289">
        <v>6.4000000000000004</v>
      </c>
      <c r="G64" s="39"/>
      <c r="H64" s="45"/>
    </row>
    <row r="65" s="2" customFormat="1" ht="16.8" customHeight="1">
      <c r="A65" s="39"/>
      <c r="B65" s="45"/>
      <c r="C65" s="290" t="s">
        <v>2267</v>
      </c>
      <c r="D65" s="39"/>
      <c r="E65" s="39"/>
      <c r="F65" s="39"/>
      <c r="G65" s="39"/>
      <c r="H65" s="45"/>
    </row>
    <row r="66" s="2" customFormat="1" ht="16.8" customHeight="1">
      <c r="A66" s="39"/>
      <c r="B66" s="45"/>
      <c r="C66" s="288" t="s">
        <v>701</v>
      </c>
      <c r="D66" s="288" t="s">
        <v>702</v>
      </c>
      <c r="E66" s="18" t="s">
        <v>327</v>
      </c>
      <c r="F66" s="289">
        <v>14.699999999999999</v>
      </c>
      <c r="G66" s="39"/>
      <c r="H66" s="45"/>
    </row>
    <row r="67" s="2" customFormat="1" ht="16.8" customHeight="1">
      <c r="A67" s="39"/>
      <c r="B67" s="45"/>
      <c r="C67" s="284" t="s">
        <v>517</v>
      </c>
      <c r="D67" s="285" t="s">
        <v>517</v>
      </c>
      <c r="E67" s="286" t="s">
        <v>19</v>
      </c>
      <c r="F67" s="287">
        <v>7.25</v>
      </c>
      <c r="G67" s="39"/>
      <c r="H67" s="45"/>
    </row>
    <row r="68" s="2" customFormat="1" ht="16.8" customHeight="1">
      <c r="A68" s="39"/>
      <c r="B68" s="45"/>
      <c r="C68" s="288" t="s">
        <v>517</v>
      </c>
      <c r="D68" s="288" t="s">
        <v>754</v>
      </c>
      <c r="E68" s="18" t="s">
        <v>19</v>
      </c>
      <c r="F68" s="289">
        <v>7.25</v>
      </c>
      <c r="G68" s="39"/>
      <c r="H68" s="45"/>
    </row>
    <row r="69" s="2" customFormat="1" ht="16.8" customHeight="1">
      <c r="A69" s="39"/>
      <c r="B69" s="45"/>
      <c r="C69" s="290" t="s">
        <v>2267</v>
      </c>
      <c r="D69" s="39"/>
      <c r="E69" s="39"/>
      <c r="F69" s="39"/>
      <c r="G69" s="39"/>
      <c r="H69" s="45"/>
    </row>
    <row r="70" s="2" customFormat="1" ht="16.8" customHeight="1">
      <c r="A70" s="39"/>
      <c r="B70" s="45"/>
      <c r="C70" s="288" t="s">
        <v>748</v>
      </c>
      <c r="D70" s="288" t="s">
        <v>749</v>
      </c>
      <c r="E70" s="18" t="s">
        <v>388</v>
      </c>
      <c r="F70" s="289">
        <v>26.937999999999999</v>
      </c>
      <c r="G70" s="39"/>
      <c r="H70" s="45"/>
    </row>
    <row r="71" s="2" customFormat="1" ht="16.8" customHeight="1">
      <c r="A71" s="39"/>
      <c r="B71" s="45"/>
      <c r="C71" s="284" t="s">
        <v>519</v>
      </c>
      <c r="D71" s="285" t="s">
        <v>519</v>
      </c>
      <c r="E71" s="286" t="s">
        <v>19</v>
      </c>
      <c r="F71" s="287">
        <v>7.25</v>
      </c>
      <c r="G71" s="39"/>
      <c r="H71" s="45"/>
    </row>
    <row r="72" s="2" customFormat="1" ht="16.8" customHeight="1">
      <c r="A72" s="39"/>
      <c r="B72" s="45"/>
      <c r="C72" s="288" t="s">
        <v>519</v>
      </c>
      <c r="D72" s="288" t="s">
        <v>754</v>
      </c>
      <c r="E72" s="18" t="s">
        <v>19</v>
      </c>
      <c r="F72" s="289">
        <v>7.25</v>
      </c>
      <c r="G72" s="39"/>
      <c r="H72" s="45"/>
    </row>
    <row r="73" s="2" customFormat="1" ht="16.8" customHeight="1">
      <c r="A73" s="39"/>
      <c r="B73" s="45"/>
      <c r="C73" s="290" t="s">
        <v>2267</v>
      </c>
      <c r="D73" s="39"/>
      <c r="E73" s="39"/>
      <c r="F73" s="39"/>
      <c r="G73" s="39"/>
      <c r="H73" s="45"/>
    </row>
    <row r="74" s="2" customFormat="1" ht="16.8" customHeight="1">
      <c r="A74" s="39"/>
      <c r="B74" s="45"/>
      <c r="C74" s="288" t="s">
        <v>760</v>
      </c>
      <c r="D74" s="288" t="s">
        <v>761</v>
      </c>
      <c r="E74" s="18" t="s">
        <v>388</v>
      </c>
      <c r="F74" s="289">
        <v>26.937999999999999</v>
      </c>
      <c r="G74" s="39"/>
      <c r="H74" s="45"/>
    </row>
    <row r="75" s="2" customFormat="1" ht="16.8" customHeight="1">
      <c r="A75" s="39"/>
      <c r="B75" s="45"/>
      <c r="C75" s="284" t="s">
        <v>745</v>
      </c>
      <c r="D75" s="285" t="s">
        <v>745</v>
      </c>
      <c r="E75" s="286" t="s">
        <v>19</v>
      </c>
      <c r="F75" s="287">
        <v>11</v>
      </c>
      <c r="G75" s="39"/>
      <c r="H75" s="45"/>
    </row>
    <row r="76" s="2" customFormat="1" ht="16.8" customHeight="1">
      <c r="A76" s="39"/>
      <c r="B76" s="45"/>
      <c r="C76" s="288" t="s">
        <v>745</v>
      </c>
      <c r="D76" s="288" t="s">
        <v>746</v>
      </c>
      <c r="E76" s="18" t="s">
        <v>19</v>
      </c>
      <c r="F76" s="289">
        <v>11</v>
      </c>
      <c r="G76" s="39"/>
      <c r="H76" s="45"/>
    </row>
    <row r="77" s="2" customFormat="1" ht="16.8" customHeight="1">
      <c r="A77" s="39"/>
      <c r="B77" s="45"/>
      <c r="C77" s="284" t="s">
        <v>520</v>
      </c>
      <c r="D77" s="285" t="s">
        <v>520</v>
      </c>
      <c r="E77" s="286" t="s">
        <v>19</v>
      </c>
      <c r="F77" s="287">
        <v>88</v>
      </c>
      <c r="G77" s="39"/>
      <c r="H77" s="45"/>
    </row>
    <row r="78" s="2" customFormat="1" ht="16.8" customHeight="1">
      <c r="A78" s="39"/>
      <c r="B78" s="45"/>
      <c r="C78" s="288" t="s">
        <v>520</v>
      </c>
      <c r="D78" s="288" t="s">
        <v>772</v>
      </c>
      <c r="E78" s="18" t="s">
        <v>19</v>
      </c>
      <c r="F78" s="289">
        <v>88</v>
      </c>
      <c r="G78" s="39"/>
      <c r="H78" s="45"/>
    </row>
    <row r="79" s="2" customFormat="1" ht="16.8" customHeight="1">
      <c r="A79" s="39"/>
      <c r="B79" s="45"/>
      <c r="C79" s="290" t="s">
        <v>2267</v>
      </c>
      <c r="D79" s="39"/>
      <c r="E79" s="39"/>
      <c r="F79" s="39"/>
      <c r="G79" s="39"/>
      <c r="H79" s="45"/>
    </row>
    <row r="80" s="2" customFormat="1" ht="16.8" customHeight="1">
      <c r="A80" s="39"/>
      <c r="B80" s="45"/>
      <c r="C80" s="288" t="s">
        <v>766</v>
      </c>
      <c r="D80" s="288" t="s">
        <v>767</v>
      </c>
      <c r="E80" s="18" t="s">
        <v>327</v>
      </c>
      <c r="F80" s="289">
        <v>231</v>
      </c>
      <c r="G80" s="39"/>
      <c r="H80" s="45"/>
    </row>
    <row r="81" s="2" customFormat="1" ht="16.8" customHeight="1">
      <c r="A81" s="39"/>
      <c r="B81" s="45"/>
      <c r="C81" s="284" t="s">
        <v>522</v>
      </c>
      <c r="D81" s="285" t="s">
        <v>522</v>
      </c>
      <c r="E81" s="286" t="s">
        <v>19</v>
      </c>
      <c r="F81" s="287">
        <v>146.25</v>
      </c>
      <c r="G81" s="39"/>
      <c r="H81" s="45"/>
    </row>
    <row r="82" s="2" customFormat="1" ht="16.8" customHeight="1">
      <c r="A82" s="39"/>
      <c r="B82" s="45"/>
      <c r="C82" s="288" t="s">
        <v>522</v>
      </c>
      <c r="D82" s="288" t="s">
        <v>621</v>
      </c>
      <c r="E82" s="18" t="s">
        <v>19</v>
      </c>
      <c r="F82" s="289">
        <v>146.25</v>
      </c>
      <c r="G82" s="39"/>
      <c r="H82" s="45"/>
    </row>
    <row r="83" s="2" customFormat="1" ht="16.8" customHeight="1">
      <c r="A83" s="39"/>
      <c r="B83" s="45"/>
      <c r="C83" s="290" t="s">
        <v>2267</v>
      </c>
      <c r="D83" s="39"/>
      <c r="E83" s="39"/>
      <c r="F83" s="39"/>
      <c r="G83" s="39"/>
      <c r="H83" s="45"/>
    </row>
    <row r="84" s="2" customFormat="1" ht="16.8" customHeight="1">
      <c r="A84" s="39"/>
      <c r="B84" s="45"/>
      <c r="C84" s="288" t="s">
        <v>614</v>
      </c>
      <c r="D84" s="288" t="s">
        <v>615</v>
      </c>
      <c r="E84" s="18" t="s">
        <v>313</v>
      </c>
      <c r="F84" s="289">
        <v>986.70000000000005</v>
      </c>
      <c r="G84" s="39"/>
      <c r="H84" s="45"/>
    </row>
    <row r="85" s="2" customFormat="1" ht="16.8" customHeight="1">
      <c r="A85" s="39"/>
      <c r="B85" s="45"/>
      <c r="C85" s="284" t="s">
        <v>429</v>
      </c>
      <c r="D85" s="285" t="s">
        <v>429</v>
      </c>
      <c r="E85" s="286" t="s">
        <v>19</v>
      </c>
      <c r="F85" s="287">
        <v>10.380000000000001</v>
      </c>
      <c r="G85" s="39"/>
      <c r="H85" s="45"/>
    </row>
    <row r="86" s="2" customFormat="1" ht="16.8" customHeight="1">
      <c r="A86" s="39"/>
      <c r="B86" s="45"/>
      <c r="C86" s="288" t="s">
        <v>429</v>
      </c>
      <c r="D86" s="288" t="s">
        <v>430</v>
      </c>
      <c r="E86" s="18" t="s">
        <v>19</v>
      </c>
      <c r="F86" s="289">
        <v>10.380000000000001</v>
      </c>
      <c r="G86" s="39"/>
      <c r="H86" s="45"/>
    </row>
    <row r="87" s="2" customFormat="1" ht="16.8" customHeight="1">
      <c r="A87" s="39"/>
      <c r="B87" s="45"/>
      <c r="C87" s="284" t="s">
        <v>554</v>
      </c>
      <c r="D87" s="285" t="s">
        <v>554</v>
      </c>
      <c r="E87" s="286" t="s">
        <v>19</v>
      </c>
      <c r="F87" s="287">
        <v>417.44999999999999</v>
      </c>
      <c r="G87" s="39"/>
      <c r="H87" s="45"/>
    </row>
    <row r="88" s="2" customFormat="1" ht="16.8" customHeight="1">
      <c r="A88" s="39"/>
      <c r="B88" s="45"/>
      <c r="C88" s="288" t="s">
        <v>554</v>
      </c>
      <c r="D88" s="288" t="s">
        <v>555</v>
      </c>
      <c r="E88" s="18" t="s">
        <v>19</v>
      </c>
      <c r="F88" s="289">
        <v>417.44999999999999</v>
      </c>
      <c r="G88" s="39"/>
      <c r="H88" s="45"/>
    </row>
    <row r="89" s="2" customFormat="1" ht="16.8" customHeight="1">
      <c r="A89" s="39"/>
      <c r="B89" s="45"/>
      <c r="C89" s="284" t="s">
        <v>524</v>
      </c>
      <c r="D89" s="285" t="s">
        <v>524</v>
      </c>
      <c r="E89" s="286" t="s">
        <v>19</v>
      </c>
      <c r="F89" s="287">
        <v>40.799999999999997</v>
      </c>
      <c r="G89" s="39"/>
      <c r="H89" s="45"/>
    </row>
    <row r="90" s="2" customFormat="1" ht="16.8" customHeight="1">
      <c r="A90" s="39"/>
      <c r="B90" s="45"/>
      <c r="C90" s="288" t="s">
        <v>524</v>
      </c>
      <c r="D90" s="288" t="s">
        <v>576</v>
      </c>
      <c r="E90" s="18" t="s">
        <v>19</v>
      </c>
      <c r="F90" s="289">
        <v>40.799999999999997</v>
      </c>
      <c r="G90" s="39"/>
      <c r="H90" s="45"/>
    </row>
    <row r="91" s="2" customFormat="1" ht="16.8" customHeight="1">
      <c r="A91" s="39"/>
      <c r="B91" s="45"/>
      <c r="C91" s="290" t="s">
        <v>2267</v>
      </c>
      <c r="D91" s="39"/>
      <c r="E91" s="39"/>
      <c r="F91" s="39"/>
      <c r="G91" s="39"/>
      <c r="H91" s="45"/>
    </row>
    <row r="92" s="2" customFormat="1">
      <c r="A92" s="39"/>
      <c r="B92" s="45"/>
      <c r="C92" s="288" t="s">
        <v>570</v>
      </c>
      <c r="D92" s="288" t="s">
        <v>571</v>
      </c>
      <c r="E92" s="18" t="s">
        <v>313</v>
      </c>
      <c r="F92" s="289">
        <v>108.95999999999999</v>
      </c>
      <c r="G92" s="39"/>
      <c r="H92" s="45"/>
    </row>
    <row r="93" s="2" customFormat="1" ht="16.8" customHeight="1">
      <c r="A93" s="39"/>
      <c r="B93" s="45"/>
      <c r="C93" s="284" t="s">
        <v>526</v>
      </c>
      <c r="D93" s="285" t="s">
        <v>526</v>
      </c>
      <c r="E93" s="286" t="s">
        <v>19</v>
      </c>
      <c r="F93" s="287">
        <v>16</v>
      </c>
      <c r="G93" s="39"/>
      <c r="H93" s="45"/>
    </row>
    <row r="94" s="2" customFormat="1" ht="16.8" customHeight="1">
      <c r="A94" s="39"/>
      <c r="B94" s="45"/>
      <c r="C94" s="288" t="s">
        <v>526</v>
      </c>
      <c r="D94" s="288" t="s">
        <v>587</v>
      </c>
      <c r="E94" s="18" t="s">
        <v>19</v>
      </c>
      <c r="F94" s="289">
        <v>16</v>
      </c>
      <c r="G94" s="39"/>
      <c r="H94" s="45"/>
    </row>
    <row r="95" s="2" customFormat="1" ht="16.8" customHeight="1">
      <c r="A95" s="39"/>
      <c r="B95" s="45"/>
      <c r="C95" s="290" t="s">
        <v>2267</v>
      </c>
      <c r="D95" s="39"/>
      <c r="E95" s="39"/>
      <c r="F95" s="39"/>
      <c r="G95" s="39"/>
      <c r="H95" s="45"/>
    </row>
    <row r="96" s="2" customFormat="1" ht="16.8" customHeight="1">
      <c r="A96" s="39"/>
      <c r="B96" s="45"/>
      <c r="C96" s="288" t="s">
        <v>581</v>
      </c>
      <c r="D96" s="288" t="s">
        <v>582</v>
      </c>
      <c r="E96" s="18" t="s">
        <v>327</v>
      </c>
      <c r="F96" s="289">
        <v>328</v>
      </c>
      <c r="G96" s="39"/>
      <c r="H96" s="45"/>
    </row>
    <row r="97" s="2" customFormat="1" ht="16.8" customHeight="1">
      <c r="A97" s="39"/>
      <c r="B97" s="45"/>
      <c r="C97" s="284" t="s">
        <v>709</v>
      </c>
      <c r="D97" s="285" t="s">
        <v>709</v>
      </c>
      <c r="E97" s="286" t="s">
        <v>19</v>
      </c>
      <c r="F97" s="287">
        <v>14.699999999999999</v>
      </c>
      <c r="G97" s="39"/>
      <c r="H97" s="45"/>
    </row>
    <row r="98" s="2" customFormat="1" ht="16.8" customHeight="1">
      <c r="A98" s="39"/>
      <c r="B98" s="45"/>
      <c r="C98" s="288" t="s">
        <v>709</v>
      </c>
      <c r="D98" s="288" t="s">
        <v>710</v>
      </c>
      <c r="E98" s="18" t="s">
        <v>19</v>
      </c>
      <c r="F98" s="289">
        <v>14.699999999999999</v>
      </c>
      <c r="G98" s="39"/>
      <c r="H98" s="45"/>
    </row>
    <row r="99" s="2" customFormat="1" ht="16.8" customHeight="1">
      <c r="A99" s="39"/>
      <c r="B99" s="45"/>
      <c r="C99" s="284" t="s">
        <v>527</v>
      </c>
      <c r="D99" s="285" t="s">
        <v>527</v>
      </c>
      <c r="E99" s="286" t="s">
        <v>19</v>
      </c>
      <c r="F99" s="287">
        <v>3</v>
      </c>
      <c r="G99" s="39"/>
      <c r="H99" s="45"/>
    </row>
    <row r="100" s="2" customFormat="1" ht="16.8" customHeight="1">
      <c r="A100" s="39"/>
      <c r="B100" s="45"/>
      <c r="C100" s="288" t="s">
        <v>527</v>
      </c>
      <c r="D100" s="288" t="s">
        <v>755</v>
      </c>
      <c r="E100" s="18" t="s">
        <v>19</v>
      </c>
      <c r="F100" s="289">
        <v>3</v>
      </c>
      <c r="G100" s="39"/>
      <c r="H100" s="45"/>
    </row>
    <row r="101" s="2" customFormat="1" ht="16.8" customHeight="1">
      <c r="A101" s="39"/>
      <c r="B101" s="45"/>
      <c r="C101" s="290" t="s">
        <v>2267</v>
      </c>
      <c r="D101" s="39"/>
      <c r="E101" s="39"/>
      <c r="F101" s="39"/>
      <c r="G101" s="39"/>
      <c r="H101" s="45"/>
    </row>
    <row r="102" s="2" customFormat="1" ht="16.8" customHeight="1">
      <c r="A102" s="39"/>
      <c r="B102" s="45"/>
      <c r="C102" s="288" t="s">
        <v>748</v>
      </c>
      <c r="D102" s="288" t="s">
        <v>749</v>
      </c>
      <c r="E102" s="18" t="s">
        <v>388</v>
      </c>
      <c r="F102" s="289">
        <v>26.937999999999999</v>
      </c>
      <c r="G102" s="39"/>
      <c r="H102" s="45"/>
    </row>
    <row r="103" s="2" customFormat="1" ht="16.8" customHeight="1">
      <c r="A103" s="39"/>
      <c r="B103" s="45"/>
      <c r="C103" s="284" t="s">
        <v>528</v>
      </c>
      <c r="D103" s="285" t="s">
        <v>528</v>
      </c>
      <c r="E103" s="286" t="s">
        <v>19</v>
      </c>
      <c r="F103" s="287">
        <v>3</v>
      </c>
      <c r="G103" s="39"/>
      <c r="H103" s="45"/>
    </row>
    <row r="104" s="2" customFormat="1" ht="16.8" customHeight="1">
      <c r="A104" s="39"/>
      <c r="B104" s="45"/>
      <c r="C104" s="288" t="s">
        <v>528</v>
      </c>
      <c r="D104" s="288" t="s">
        <v>755</v>
      </c>
      <c r="E104" s="18" t="s">
        <v>19</v>
      </c>
      <c r="F104" s="289">
        <v>3</v>
      </c>
      <c r="G104" s="39"/>
      <c r="H104" s="45"/>
    </row>
    <row r="105" s="2" customFormat="1" ht="16.8" customHeight="1">
      <c r="A105" s="39"/>
      <c r="B105" s="45"/>
      <c r="C105" s="290" t="s">
        <v>2267</v>
      </c>
      <c r="D105" s="39"/>
      <c r="E105" s="39"/>
      <c r="F105" s="39"/>
      <c r="G105" s="39"/>
      <c r="H105" s="45"/>
    </row>
    <row r="106" s="2" customFormat="1" ht="16.8" customHeight="1">
      <c r="A106" s="39"/>
      <c r="B106" s="45"/>
      <c r="C106" s="288" t="s">
        <v>760</v>
      </c>
      <c r="D106" s="288" t="s">
        <v>761</v>
      </c>
      <c r="E106" s="18" t="s">
        <v>388</v>
      </c>
      <c r="F106" s="289">
        <v>26.937999999999999</v>
      </c>
      <c r="G106" s="39"/>
      <c r="H106" s="45"/>
    </row>
    <row r="107" s="2" customFormat="1" ht="16.8" customHeight="1">
      <c r="A107" s="39"/>
      <c r="B107" s="45"/>
      <c r="C107" s="284" t="s">
        <v>773</v>
      </c>
      <c r="D107" s="285" t="s">
        <v>773</v>
      </c>
      <c r="E107" s="286" t="s">
        <v>19</v>
      </c>
      <c r="F107" s="287">
        <v>231</v>
      </c>
      <c r="G107" s="39"/>
      <c r="H107" s="45"/>
    </row>
    <row r="108" s="2" customFormat="1" ht="16.8" customHeight="1">
      <c r="A108" s="39"/>
      <c r="B108" s="45"/>
      <c r="C108" s="288" t="s">
        <v>773</v>
      </c>
      <c r="D108" s="288" t="s">
        <v>774</v>
      </c>
      <c r="E108" s="18" t="s">
        <v>19</v>
      </c>
      <c r="F108" s="289">
        <v>231</v>
      </c>
      <c r="G108" s="39"/>
      <c r="H108" s="45"/>
    </row>
    <row r="109" s="2" customFormat="1" ht="16.8" customHeight="1">
      <c r="A109" s="39"/>
      <c r="B109" s="45"/>
      <c r="C109" s="284" t="s">
        <v>622</v>
      </c>
      <c r="D109" s="285" t="s">
        <v>622</v>
      </c>
      <c r="E109" s="286" t="s">
        <v>19</v>
      </c>
      <c r="F109" s="287">
        <v>986.70000000000005</v>
      </c>
      <c r="G109" s="39"/>
      <c r="H109" s="45"/>
    </row>
    <row r="110" s="2" customFormat="1" ht="16.8" customHeight="1">
      <c r="A110" s="39"/>
      <c r="B110" s="45"/>
      <c r="C110" s="288" t="s">
        <v>622</v>
      </c>
      <c r="D110" s="288" t="s">
        <v>623</v>
      </c>
      <c r="E110" s="18" t="s">
        <v>19</v>
      </c>
      <c r="F110" s="289">
        <v>986.70000000000005</v>
      </c>
      <c r="G110" s="39"/>
      <c r="H110" s="45"/>
    </row>
    <row r="111" s="2" customFormat="1" ht="16.8" customHeight="1">
      <c r="A111" s="39"/>
      <c r="B111" s="45"/>
      <c r="C111" s="284" t="s">
        <v>529</v>
      </c>
      <c r="D111" s="285" t="s">
        <v>529</v>
      </c>
      <c r="E111" s="286" t="s">
        <v>19</v>
      </c>
      <c r="F111" s="287">
        <v>19.5</v>
      </c>
      <c r="G111" s="39"/>
      <c r="H111" s="45"/>
    </row>
    <row r="112" s="2" customFormat="1" ht="16.8" customHeight="1">
      <c r="A112" s="39"/>
      <c r="B112" s="45"/>
      <c r="C112" s="288" t="s">
        <v>529</v>
      </c>
      <c r="D112" s="288" t="s">
        <v>577</v>
      </c>
      <c r="E112" s="18" t="s">
        <v>19</v>
      </c>
      <c r="F112" s="289">
        <v>19.5</v>
      </c>
      <c r="G112" s="39"/>
      <c r="H112" s="45"/>
    </row>
    <row r="113" s="2" customFormat="1" ht="16.8" customHeight="1">
      <c r="A113" s="39"/>
      <c r="B113" s="45"/>
      <c r="C113" s="290" t="s">
        <v>2267</v>
      </c>
      <c r="D113" s="39"/>
      <c r="E113" s="39"/>
      <c r="F113" s="39"/>
      <c r="G113" s="39"/>
      <c r="H113" s="45"/>
    </row>
    <row r="114" s="2" customFormat="1">
      <c r="A114" s="39"/>
      <c r="B114" s="45"/>
      <c r="C114" s="288" t="s">
        <v>570</v>
      </c>
      <c r="D114" s="288" t="s">
        <v>571</v>
      </c>
      <c r="E114" s="18" t="s">
        <v>313</v>
      </c>
      <c r="F114" s="289">
        <v>108.95999999999999</v>
      </c>
      <c r="G114" s="39"/>
      <c r="H114" s="45"/>
    </row>
    <row r="115" s="2" customFormat="1" ht="16.8" customHeight="1">
      <c r="A115" s="39"/>
      <c r="B115" s="45"/>
      <c r="C115" s="284" t="s">
        <v>531</v>
      </c>
      <c r="D115" s="285" t="s">
        <v>531</v>
      </c>
      <c r="E115" s="286" t="s">
        <v>19</v>
      </c>
      <c r="F115" s="287">
        <v>12</v>
      </c>
      <c r="G115" s="39"/>
      <c r="H115" s="45"/>
    </row>
    <row r="116" s="2" customFormat="1" ht="16.8" customHeight="1">
      <c r="A116" s="39"/>
      <c r="B116" s="45"/>
      <c r="C116" s="288" t="s">
        <v>531</v>
      </c>
      <c r="D116" s="288" t="s">
        <v>588</v>
      </c>
      <c r="E116" s="18" t="s">
        <v>19</v>
      </c>
      <c r="F116" s="289">
        <v>12</v>
      </c>
      <c r="G116" s="39"/>
      <c r="H116" s="45"/>
    </row>
    <row r="117" s="2" customFormat="1" ht="16.8" customHeight="1">
      <c r="A117" s="39"/>
      <c r="B117" s="45"/>
      <c r="C117" s="290" t="s">
        <v>2267</v>
      </c>
      <c r="D117" s="39"/>
      <c r="E117" s="39"/>
      <c r="F117" s="39"/>
      <c r="G117" s="39"/>
      <c r="H117" s="45"/>
    </row>
    <row r="118" s="2" customFormat="1" ht="16.8" customHeight="1">
      <c r="A118" s="39"/>
      <c r="B118" s="45"/>
      <c r="C118" s="288" t="s">
        <v>581</v>
      </c>
      <c r="D118" s="288" t="s">
        <v>582</v>
      </c>
      <c r="E118" s="18" t="s">
        <v>327</v>
      </c>
      <c r="F118" s="289">
        <v>328</v>
      </c>
      <c r="G118" s="39"/>
      <c r="H118" s="45"/>
    </row>
    <row r="119" s="2" customFormat="1" ht="16.8" customHeight="1">
      <c r="A119" s="39"/>
      <c r="B119" s="45"/>
      <c r="C119" s="284" t="s">
        <v>532</v>
      </c>
      <c r="D119" s="285" t="s">
        <v>532</v>
      </c>
      <c r="E119" s="286" t="s">
        <v>19</v>
      </c>
      <c r="F119" s="287">
        <v>1.5</v>
      </c>
      <c r="G119" s="39"/>
      <c r="H119" s="45"/>
    </row>
    <row r="120" s="2" customFormat="1" ht="16.8" customHeight="1">
      <c r="A120" s="39"/>
      <c r="B120" s="45"/>
      <c r="C120" s="288" t="s">
        <v>532</v>
      </c>
      <c r="D120" s="288" t="s">
        <v>756</v>
      </c>
      <c r="E120" s="18" t="s">
        <v>19</v>
      </c>
      <c r="F120" s="289">
        <v>1.5</v>
      </c>
      <c r="G120" s="39"/>
      <c r="H120" s="45"/>
    </row>
    <row r="121" s="2" customFormat="1" ht="16.8" customHeight="1">
      <c r="A121" s="39"/>
      <c r="B121" s="45"/>
      <c r="C121" s="290" t="s">
        <v>2267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288" t="s">
        <v>748</v>
      </c>
      <c r="D122" s="288" t="s">
        <v>749</v>
      </c>
      <c r="E122" s="18" t="s">
        <v>388</v>
      </c>
      <c r="F122" s="289">
        <v>26.937999999999999</v>
      </c>
      <c r="G122" s="39"/>
      <c r="H122" s="45"/>
    </row>
    <row r="123" s="2" customFormat="1" ht="16.8" customHeight="1">
      <c r="A123" s="39"/>
      <c r="B123" s="45"/>
      <c r="C123" s="284" t="s">
        <v>534</v>
      </c>
      <c r="D123" s="285" t="s">
        <v>534</v>
      </c>
      <c r="E123" s="286" t="s">
        <v>19</v>
      </c>
      <c r="F123" s="287">
        <v>1.5</v>
      </c>
      <c r="G123" s="39"/>
      <c r="H123" s="45"/>
    </row>
    <row r="124" s="2" customFormat="1" ht="16.8" customHeight="1">
      <c r="A124" s="39"/>
      <c r="B124" s="45"/>
      <c r="C124" s="288" t="s">
        <v>534</v>
      </c>
      <c r="D124" s="288" t="s">
        <v>756</v>
      </c>
      <c r="E124" s="18" t="s">
        <v>19</v>
      </c>
      <c r="F124" s="289">
        <v>1.5</v>
      </c>
      <c r="G124" s="39"/>
      <c r="H124" s="45"/>
    </row>
    <row r="125" s="2" customFormat="1" ht="16.8" customHeight="1">
      <c r="A125" s="39"/>
      <c r="B125" s="45"/>
      <c r="C125" s="290" t="s">
        <v>2267</v>
      </c>
      <c r="D125" s="39"/>
      <c r="E125" s="39"/>
      <c r="F125" s="39"/>
      <c r="G125" s="39"/>
      <c r="H125" s="45"/>
    </row>
    <row r="126" s="2" customFormat="1" ht="16.8" customHeight="1">
      <c r="A126" s="39"/>
      <c r="B126" s="45"/>
      <c r="C126" s="288" t="s">
        <v>760</v>
      </c>
      <c r="D126" s="288" t="s">
        <v>761</v>
      </c>
      <c r="E126" s="18" t="s">
        <v>388</v>
      </c>
      <c r="F126" s="289">
        <v>26.937999999999999</v>
      </c>
      <c r="G126" s="39"/>
      <c r="H126" s="45"/>
    </row>
    <row r="127" s="2" customFormat="1" ht="16.8" customHeight="1">
      <c r="A127" s="39"/>
      <c r="B127" s="45"/>
      <c r="C127" s="284" t="s">
        <v>535</v>
      </c>
      <c r="D127" s="285" t="s">
        <v>535</v>
      </c>
      <c r="E127" s="286" t="s">
        <v>19</v>
      </c>
      <c r="F127" s="287">
        <v>0.95999999999999996</v>
      </c>
      <c r="G127" s="39"/>
      <c r="H127" s="45"/>
    </row>
    <row r="128" s="2" customFormat="1" ht="16.8" customHeight="1">
      <c r="A128" s="39"/>
      <c r="B128" s="45"/>
      <c r="C128" s="288" t="s">
        <v>535</v>
      </c>
      <c r="D128" s="288" t="s">
        <v>578</v>
      </c>
      <c r="E128" s="18" t="s">
        <v>19</v>
      </c>
      <c r="F128" s="289">
        <v>0.95999999999999996</v>
      </c>
      <c r="G128" s="39"/>
      <c r="H128" s="45"/>
    </row>
    <row r="129" s="2" customFormat="1" ht="16.8" customHeight="1">
      <c r="A129" s="39"/>
      <c r="B129" s="45"/>
      <c r="C129" s="290" t="s">
        <v>2267</v>
      </c>
      <c r="D129" s="39"/>
      <c r="E129" s="39"/>
      <c r="F129" s="39"/>
      <c r="G129" s="39"/>
      <c r="H129" s="45"/>
    </row>
    <row r="130" s="2" customFormat="1">
      <c r="A130" s="39"/>
      <c r="B130" s="45"/>
      <c r="C130" s="288" t="s">
        <v>570</v>
      </c>
      <c r="D130" s="288" t="s">
        <v>571</v>
      </c>
      <c r="E130" s="18" t="s">
        <v>313</v>
      </c>
      <c r="F130" s="289">
        <v>108.95999999999999</v>
      </c>
      <c r="G130" s="39"/>
      <c r="H130" s="45"/>
    </row>
    <row r="131" s="2" customFormat="1" ht="16.8" customHeight="1">
      <c r="A131" s="39"/>
      <c r="B131" s="45"/>
      <c r="C131" s="284" t="s">
        <v>537</v>
      </c>
      <c r="D131" s="285" t="s">
        <v>537</v>
      </c>
      <c r="E131" s="286" t="s">
        <v>19</v>
      </c>
      <c r="F131" s="287">
        <v>6</v>
      </c>
      <c r="G131" s="39"/>
      <c r="H131" s="45"/>
    </row>
    <row r="132" s="2" customFormat="1" ht="16.8" customHeight="1">
      <c r="A132" s="39"/>
      <c r="B132" s="45"/>
      <c r="C132" s="288" t="s">
        <v>537</v>
      </c>
      <c r="D132" s="288" t="s">
        <v>589</v>
      </c>
      <c r="E132" s="18" t="s">
        <v>19</v>
      </c>
      <c r="F132" s="289">
        <v>6</v>
      </c>
      <c r="G132" s="39"/>
      <c r="H132" s="45"/>
    </row>
    <row r="133" s="2" customFormat="1" ht="16.8" customHeight="1">
      <c r="A133" s="39"/>
      <c r="B133" s="45"/>
      <c r="C133" s="290" t="s">
        <v>2267</v>
      </c>
      <c r="D133" s="39"/>
      <c r="E133" s="39"/>
      <c r="F133" s="39"/>
      <c r="G133" s="39"/>
      <c r="H133" s="45"/>
    </row>
    <row r="134" s="2" customFormat="1" ht="16.8" customHeight="1">
      <c r="A134" s="39"/>
      <c r="B134" s="45"/>
      <c r="C134" s="288" t="s">
        <v>581</v>
      </c>
      <c r="D134" s="288" t="s">
        <v>582</v>
      </c>
      <c r="E134" s="18" t="s">
        <v>327</v>
      </c>
      <c r="F134" s="289">
        <v>328</v>
      </c>
      <c r="G134" s="39"/>
      <c r="H134" s="45"/>
    </row>
    <row r="135" s="2" customFormat="1" ht="16.8" customHeight="1">
      <c r="A135" s="39"/>
      <c r="B135" s="45"/>
      <c r="C135" s="284" t="s">
        <v>757</v>
      </c>
      <c r="D135" s="285" t="s">
        <v>757</v>
      </c>
      <c r="E135" s="286" t="s">
        <v>19</v>
      </c>
      <c r="F135" s="287">
        <v>26.9375</v>
      </c>
      <c r="G135" s="39"/>
      <c r="H135" s="45"/>
    </row>
    <row r="136" s="2" customFormat="1" ht="16.8" customHeight="1">
      <c r="A136" s="39"/>
      <c r="B136" s="45"/>
      <c r="C136" s="288" t="s">
        <v>757</v>
      </c>
      <c r="D136" s="288" t="s">
        <v>758</v>
      </c>
      <c r="E136" s="18" t="s">
        <v>19</v>
      </c>
      <c r="F136" s="289">
        <v>26.9375</v>
      </c>
      <c r="G136" s="39"/>
      <c r="H136" s="45"/>
    </row>
    <row r="137" s="2" customFormat="1" ht="16.8" customHeight="1">
      <c r="A137" s="39"/>
      <c r="B137" s="45"/>
      <c r="C137" s="284" t="s">
        <v>763</v>
      </c>
      <c r="D137" s="285" t="s">
        <v>763</v>
      </c>
      <c r="E137" s="286" t="s">
        <v>19</v>
      </c>
      <c r="F137" s="287">
        <v>26.9375</v>
      </c>
      <c r="G137" s="39"/>
      <c r="H137" s="45"/>
    </row>
    <row r="138" s="2" customFormat="1" ht="16.8" customHeight="1">
      <c r="A138" s="39"/>
      <c r="B138" s="45"/>
      <c r="C138" s="288" t="s">
        <v>763</v>
      </c>
      <c r="D138" s="288" t="s">
        <v>764</v>
      </c>
      <c r="E138" s="18" t="s">
        <v>19</v>
      </c>
      <c r="F138" s="289">
        <v>26.9375</v>
      </c>
      <c r="G138" s="39"/>
      <c r="H138" s="45"/>
    </row>
    <row r="139" s="2" customFormat="1" ht="16.8" customHeight="1">
      <c r="A139" s="39"/>
      <c r="B139" s="45"/>
      <c r="C139" s="284" t="s">
        <v>579</v>
      </c>
      <c r="D139" s="285" t="s">
        <v>579</v>
      </c>
      <c r="E139" s="286" t="s">
        <v>19</v>
      </c>
      <c r="F139" s="287">
        <v>108.95999999999999</v>
      </c>
      <c r="G139" s="39"/>
      <c r="H139" s="45"/>
    </row>
    <row r="140" s="2" customFormat="1" ht="16.8" customHeight="1">
      <c r="A140" s="39"/>
      <c r="B140" s="45"/>
      <c r="C140" s="288" t="s">
        <v>579</v>
      </c>
      <c r="D140" s="288" t="s">
        <v>580</v>
      </c>
      <c r="E140" s="18" t="s">
        <v>19</v>
      </c>
      <c r="F140" s="289">
        <v>108.95999999999999</v>
      </c>
      <c r="G140" s="39"/>
      <c r="H140" s="45"/>
    </row>
    <row r="141" s="2" customFormat="1" ht="16.8" customHeight="1">
      <c r="A141" s="39"/>
      <c r="B141" s="45"/>
      <c r="C141" s="284" t="s">
        <v>538</v>
      </c>
      <c r="D141" s="285" t="s">
        <v>538</v>
      </c>
      <c r="E141" s="286" t="s">
        <v>19</v>
      </c>
      <c r="F141" s="287">
        <v>4</v>
      </c>
      <c r="G141" s="39"/>
      <c r="H141" s="45"/>
    </row>
    <row r="142" s="2" customFormat="1" ht="16.8" customHeight="1">
      <c r="A142" s="39"/>
      <c r="B142" s="45"/>
      <c r="C142" s="288" t="s">
        <v>538</v>
      </c>
      <c r="D142" s="288" t="s">
        <v>590</v>
      </c>
      <c r="E142" s="18" t="s">
        <v>19</v>
      </c>
      <c r="F142" s="289">
        <v>4</v>
      </c>
      <c r="G142" s="39"/>
      <c r="H142" s="45"/>
    </row>
    <row r="143" s="2" customFormat="1" ht="16.8" customHeight="1">
      <c r="A143" s="39"/>
      <c r="B143" s="45"/>
      <c r="C143" s="290" t="s">
        <v>2267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288" t="s">
        <v>581</v>
      </c>
      <c r="D144" s="288" t="s">
        <v>582</v>
      </c>
      <c r="E144" s="18" t="s">
        <v>327</v>
      </c>
      <c r="F144" s="289">
        <v>328</v>
      </c>
      <c r="G144" s="39"/>
      <c r="H144" s="45"/>
    </row>
    <row r="145" s="2" customFormat="1" ht="16.8" customHeight="1">
      <c r="A145" s="39"/>
      <c r="B145" s="45"/>
      <c r="C145" s="284" t="s">
        <v>539</v>
      </c>
      <c r="D145" s="285" t="s">
        <v>539</v>
      </c>
      <c r="E145" s="286" t="s">
        <v>19</v>
      </c>
      <c r="F145" s="287">
        <v>7</v>
      </c>
      <c r="G145" s="39"/>
      <c r="H145" s="45"/>
    </row>
    <row r="146" s="2" customFormat="1" ht="16.8" customHeight="1">
      <c r="A146" s="39"/>
      <c r="B146" s="45"/>
      <c r="C146" s="288" t="s">
        <v>539</v>
      </c>
      <c r="D146" s="288" t="s">
        <v>591</v>
      </c>
      <c r="E146" s="18" t="s">
        <v>19</v>
      </c>
      <c r="F146" s="289">
        <v>7</v>
      </c>
      <c r="G146" s="39"/>
      <c r="H146" s="45"/>
    </row>
    <row r="147" s="2" customFormat="1" ht="16.8" customHeight="1">
      <c r="A147" s="39"/>
      <c r="B147" s="45"/>
      <c r="C147" s="290" t="s">
        <v>2267</v>
      </c>
      <c r="D147" s="39"/>
      <c r="E147" s="39"/>
      <c r="F147" s="39"/>
      <c r="G147" s="39"/>
      <c r="H147" s="45"/>
    </row>
    <row r="148" s="2" customFormat="1" ht="16.8" customHeight="1">
      <c r="A148" s="39"/>
      <c r="B148" s="45"/>
      <c r="C148" s="288" t="s">
        <v>581</v>
      </c>
      <c r="D148" s="288" t="s">
        <v>582</v>
      </c>
      <c r="E148" s="18" t="s">
        <v>327</v>
      </c>
      <c r="F148" s="289">
        <v>328</v>
      </c>
      <c r="G148" s="39"/>
      <c r="H148" s="45"/>
    </row>
    <row r="149" s="2" customFormat="1" ht="16.8" customHeight="1">
      <c r="A149" s="39"/>
      <c r="B149" s="45"/>
      <c r="C149" s="284" t="s">
        <v>540</v>
      </c>
      <c r="D149" s="285" t="s">
        <v>540</v>
      </c>
      <c r="E149" s="286" t="s">
        <v>19</v>
      </c>
      <c r="F149" s="287">
        <v>38</v>
      </c>
      <c r="G149" s="39"/>
      <c r="H149" s="45"/>
    </row>
    <row r="150" s="2" customFormat="1" ht="16.8" customHeight="1">
      <c r="A150" s="39"/>
      <c r="B150" s="45"/>
      <c r="C150" s="288" t="s">
        <v>540</v>
      </c>
      <c r="D150" s="288" t="s">
        <v>592</v>
      </c>
      <c r="E150" s="18" t="s">
        <v>19</v>
      </c>
      <c r="F150" s="289">
        <v>38</v>
      </c>
      <c r="G150" s="39"/>
      <c r="H150" s="45"/>
    </row>
    <row r="151" s="2" customFormat="1" ht="16.8" customHeight="1">
      <c r="A151" s="39"/>
      <c r="B151" s="45"/>
      <c r="C151" s="290" t="s">
        <v>2267</v>
      </c>
      <c r="D151" s="39"/>
      <c r="E151" s="39"/>
      <c r="F151" s="39"/>
      <c r="G151" s="39"/>
      <c r="H151" s="45"/>
    </row>
    <row r="152" s="2" customFormat="1" ht="16.8" customHeight="1">
      <c r="A152" s="39"/>
      <c r="B152" s="45"/>
      <c r="C152" s="288" t="s">
        <v>581</v>
      </c>
      <c r="D152" s="288" t="s">
        <v>582</v>
      </c>
      <c r="E152" s="18" t="s">
        <v>327</v>
      </c>
      <c r="F152" s="289">
        <v>328</v>
      </c>
      <c r="G152" s="39"/>
      <c r="H152" s="45"/>
    </row>
    <row r="153" s="2" customFormat="1" ht="16.8" customHeight="1">
      <c r="A153" s="39"/>
      <c r="B153" s="45"/>
      <c r="C153" s="284" t="s">
        <v>542</v>
      </c>
      <c r="D153" s="285" t="s">
        <v>542</v>
      </c>
      <c r="E153" s="286" t="s">
        <v>19</v>
      </c>
      <c r="F153" s="287">
        <v>34</v>
      </c>
      <c r="G153" s="39"/>
      <c r="H153" s="45"/>
    </row>
    <row r="154" s="2" customFormat="1" ht="16.8" customHeight="1">
      <c r="A154" s="39"/>
      <c r="B154" s="45"/>
      <c r="C154" s="288" t="s">
        <v>542</v>
      </c>
      <c r="D154" s="288" t="s">
        <v>593</v>
      </c>
      <c r="E154" s="18" t="s">
        <v>19</v>
      </c>
      <c r="F154" s="289">
        <v>34</v>
      </c>
      <c r="G154" s="39"/>
      <c r="H154" s="45"/>
    </row>
    <row r="155" s="2" customFormat="1" ht="16.8" customHeight="1">
      <c r="A155" s="39"/>
      <c r="B155" s="45"/>
      <c r="C155" s="290" t="s">
        <v>2267</v>
      </c>
      <c r="D155" s="39"/>
      <c r="E155" s="39"/>
      <c r="F155" s="39"/>
      <c r="G155" s="39"/>
      <c r="H155" s="45"/>
    </row>
    <row r="156" s="2" customFormat="1" ht="16.8" customHeight="1">
      <c r="A156" s="39"/>
      <c r="B156" s="45"/>
      <c r="C156" s="288" t="s">
        <v>581</v>
      </c>
      <c r="D156" s="288" t="s">
        <v>582</v>
      </c>
      <c r="E156" s="18" t="s">
        <v>327</v>
      </c>
      <c r="F156" s="289">
        <v>328</v>
      </c>
      <c r="G156" s="39"/>
      <c r="H156" s="45"/>
    </row>
    <row r="157" s="2" customFormat="1" ht="16.8" customHeight="1">
      <c r="A157" s="39"/>
      <c r="B157" s="45"/>
      <c r="C157" s="284" t="s">
        <v>544</v>
      </c>
      <c r="D157" s="285" t="s">
        <v>544</v>
      </c>
      <c r="E157" s="286" t="s">
        <v>19</v>
      </c>
      <c r="F157" s="287">
        <v>19</v>
      </c>
      <c r="G157" s="39"/>
      <c r="H157" s="45"/>
    </row>
    <row r="158" s="2" customFormat="1" ht="16.8" customHeight="1">
      <c r="A158" s="39"/>
      <c r="B158" s="45"/>
      <c r="C158" s="288" t="s">
        <v>544</v>
      </c>
      <c r="D158" s="288" t="s">
        <v>594</v>
      </c>
      <c r="E158" s="18" t="s">
        <v>19</v>
      </c>
      <c r="F158" s="289">
        <v>19</v>
      </c>
      <c r="G158" s="39"/>
      <c r="H158" s="45"/>
    </row>
    <row r="159" s="2" customFormat="1" ht="16.8" customHeight="1">
      <c r="A159" s="39"/>
      <c r="B159" s="45"/>
      <c r="C159" s="290" t="s">
        <v>2267</v>
      </c>
      <c r="D159" s="39"/>
      <c r="E159" s="39"/>
      <c r="F159" s="39"/>
      <c r="G159" s="39"/>
      <c r="H159" s="45"/>
    </row>
    <row r="160" s="2" customFormat="1" ht="16.8" customHeight="1">
      <c r="A160" s="39"/>
      <c r="B160" s="45"/>
      <c r="C160" s="288" t="s">
        <v>581</v>
      </c>
      <c r="D160" s="288" t="s">
        <v>582</v>
      </c>
      <c r="E160" s="18" t="s">
        <v>327</v>
      </c>
      <c r="F160" s="289">
        <v>328</v>
      </c>
      <c r="G160" s="39"/>
      <c r="H160" s="45"/>
    </row>
    <row r="161" s="2" customFormat="1" ht="16.8" customHeight="1">
      <c r="A161" s="39"/>
      <c r="B161" s="45"/>
      <c r="C161" s="284" t="s">
        <v>546</v>
      </c>
      <c r="D161" s="285" t="s">
        <v>546</v>
      </c>
      <c r="E161" s="286" t="s">
        <v>19</v>
      </c>
      <c r="F161" s="287">
        <v>25</v>
      </c>
      <c r="G161" s="39"/>
      <c r="H161" s="45"/>
    </row>
    <row r="162" s="2" customFormat="1" ht="16.8" customHeight="1">
      <c r="A162" s="39"/>
      <c r="B162" s="45"/>
      <c r="C162" s="288" t="s">
        <v>546</v>
      </c>
      <c r="D162" s="288" t="s">
        <v>595</v>
      </c>
      <c r="E162" s="18" t="s">
        <v>19</v>
      </c>
      <c r="F162" s="289">
        <v>25</v>
      </c>
      <c r="G162" s="39"/>
      <c r="H162" s="45"/>
    </row>
    <row r="163" s="2" customFormat="1" ht="16.8" customHeight="1">
      <c r="A163" s="39"/>
      <c r="B163" s="45"/>
      <c r="C163" s="290" t="s">
        <v>2267</v>
      </c>
      <c r="D163" s="39"/>
      <c r="E163" s="39"/>
      <c r="F163" s="39"/>
      <c r="G163" s="39"/>
      <c r="H163" s="45"/>
    </row>
    <row r="164" s="2" customFormat="1" ht="16.8" customHeight="1">
      <c r="A164" s="39"/>
      <c r="B164" s="45"/>
      <c r="C164" s="288" t="s">
        <v>581</v>
      </c>
      <c r="D164" s="288" t="s">
        <v>582</v>
      </c>
      <c r="E164" s="18" t="s">
        <v>327</v>
      </c>
      <c r="F164" s="289">
        <v>328</v>
      </c>
      <c r="G164" s="39"/>
      <c r="H164" s="45"/>
    </row>
    <row r="165" s="2" customFormat="1" ht="16.8" customHeight="1">
      <c r="A165" s="39"/>
      <c r="B165" s="45"/>
      <c r="C165" s="284" t="s">
        <v>596</v>
      </c>
      <c r="D165" s="285" t="s">
        <v>596</v>
      </c>
      <c r="E165" s="286" t="s">
        <v>19</v>
      </c>
      <c r="F165" s="287">
        <v>328</v>
      </c>
      <c r="G165" s="39"/>
      <c r="H165" s="45"/>
    </row>
    <row r="166" s="2" customFormat="1" ht="16.8" customHeight="1">
      <c r="A166" s="39"/>
      <c r="B166" s="45"/>
      <c r="C166" s="288" t="s">
        <v>596</v>
      </c>
      <c r="D166" s="288" t="s">
        <v>597</v>
      </c>
      <c r="E166" s="18" t="s">
        <v>19</v>
      </c>
      <c r="F166" s="289">
        <v>328</v>
      </c>
      <c r="G166" s="39"/>
      <c r="H166" s="45"/>
    </row>
    <row r="167" s="2" customFormat="1" ht="26.4" customHeight="1">
      <c r="A167" s="39"/>
      <c r="B167" s="45"/>
      <c r="C167" s="283" t="s">
        <v>94</v>
      </c>
      <c r="D167" s="283" t="s">
        <v>95</v>
      </c>
      <c r="E167" s="39"/>
      <c r="F167" s="39"/>
      <c r="G167" s="39"/>
      <c r="H167" s="45"/>
    </row>
    <row r="168" s="2" customFormat="1" ht="16.8" customHeight="1">
      <c r="A168" s="39"/>
      <c r="B168" s="45"/>
      <c r="C168" s="284" t="s">
        <v>184</v>
      </c>
      <c r="D168" s="285" t="s">
        <v>184</v>
      </c>
      <c r="E168" s="286" t="s">
        <v>19</v>
      </c>
      <c r="F168" s="287">
        <v>0.90000000000000002</v>
      </c>
      <c r="G168" s="39"/>
      <c r="H168" s="45"/>
    </row>
    <row r="169" s="2" customFormat="1" ht="16.8" customHeight="1">
      <c r="A169" s="39"/>
      <c r="B169" s="45"/>
      <c r="C169" s="288" t="s">
        <v>184</v>
      </c>
      <c r="D169" s="288" t="s">
        <v>789</v>
      </c>
      <c r="E169" s="18" t="s">
        <v>19</v>
      </c>
      <c r="F169" s="289">
        <v>0.90000000000000002</v>
      </c>
      <c r="G169" s="39"/>
      <c r="H169" s="45"/>
    </row>
    <row r="170" s="2" customFormat="1" ht="16.8" customHeight="1">
      <c r="A170" s="39"/>
      <c r="B170" s="45"/>
      <c r="C170" s="290" t="s">
        <v>2267</v>
      </c>
      <c r="D170" s="39"/>
      <c r="E170" s="39"/>
      <c r="F170" s="39"/>
      <c r="G170" s="39"/>
      <c r="H170" s="45"/>
    </row>
    <row r="171" s="2" customFormat="1">
      <c r="A171" s="39"/>
      <c r="B171" s="45"/>
      <c r="C171" s="288" t="s">
        <v>407</v>
      </c>
      <c r="D171" s="288" t="s">
        <v>408</v>
      </c>
      <c r="E171" s="18" t="s">
        <v>297</v>
      </c>
      <c r="F171" s="289">
        <v>3.2999999999999998</v>
      </c>
      <c r="G171" s="39"/>
      <c r="H171" s="45"/>
    </row>
    <row r="172" s="2" customFormat="1" ht="16.8" customHeight="1">
      <c r="A172" s="39"/>
      <c r="B172" s="45"/>
      <c r="C172" s="284" t="s">
        <v>265</v>
      </c>
      <c r="D172" s="285" t="s">
        <v>265</v>
      </c>
      <c r="E172" s="286" t="s">
        <v>19</v>
      </c>
      <c r="F172" s="287">
        <v>225</v>
      </c>
      <c r="G172" s="39"/>
      <c r="H172" s="45"/>
    </row>
    <row r="173" s="2" customFormat="1" ht="16.8" customHeight="1">
      <c r="A173" s="39"/>
      <c r="B173" s="45"/>
      <c r="C173" s="288" t="s">
        <v>265</v>
      </c>
      <c r="D173" s="288" t="s">
        <v>814</v>
      </c>
      <c r="E173" s="18" t="s">
        <v>19</v>
      </c>
      <c r="F173" s="289">
        <v>225</v>
      </c>
      <c r="G173" s="39"/>
      <c r="H173" s="45"/>
    </row>
    <row r="174" s="2" customFormat="1" ht="16.8" customHeight="1">
      <c r="A174" s="39"/>
      <c r="B174" s="45"/>
      <c r="C174" s="284" t="s">
        <v>362</v>
      </c>
      <c r="D174" s="285" t="s">
        <v>362</v>
      </c>
      <c r="E174" s="286" t="s">
        <v>19</v>
      </c>
      <c r="F174" s="287">
        <v>225</v>
      </c>
      <c r="G174" s="39"/>
      <c r="H174" s="45"/>
    </row>
    <row r="175" s="2" customFormat="1" ht="16.8" customHeight="1">
      <c r="A175" s="39"/>
      <c r="B175" s="45"/>
      <c r="C175" s="288" t="s">
        <v>362</v>
      </c>
      <c r="D175" s="288" t="s">
        <v>816</v>
      </c>
      <c r="E175" s="18" t="s">
        <v>19</v>
      </c>
      <c r="F175" s="289">
        <v>225</v>
      </c>
      <c r="G175" s="39"/>
      <c r="H175" s="45"/>
    </row>
    <row r="176" s="2" customFormat="1" ht="16.8" customHeight="1">
      <c r="A176" s="39"/>
      <c r="B176" s="45"/>
      <c r="C176" s="290" t="s">
        <v>2267</v>
      </c>
      <c r="D176" s="39"/>
      <c r="E176" s="39"/>
      <c r="F176" s="39"/>
      <c r="G176" s="39"/>
      <c r="H176" s="45"/>
    </row>
    <row r="177" s="2" customFormat="1" ht="16.8" customHeight="1">
      <c r="A177" s="39"/>
      <c r="B177" s="45"/>
      <c r="C177" s="288" t="s">
        <v>437</v>
      </c>
      <c r="D177" s="288" t="s">
        <v>438</v>
      </c>
      <c r="E177" s="18" t="s">
        <v>388</v>
      </c>
      <c r="F177" s="289">
        <v>450</v>
      </c>
      <c r="G177" s="39"/>
      <c r="H177" s="45"/>
    </row>
    <row r="178" s="2" customFormat="1" ht="16.8" customHeight="1">
      <c r="A178" s="39"/>
      <c r="B178" s="45"/>
      <c r="C178" s="284" t="s">
        <v>266</v>
      </c>
      <c r="D178" s="285" t="s">
        <v>266</v>
      </c>
      <c r="E178" s="286" t="s">
        <v>19</v>
      </c>
      <c r="F178" s="287">
        <v>225</v>
      </c>
      <c r="G178" s="39"/>
      <c r="H178" s="45"/>
    </row>
    <row r="179" s="2" customFormat="1" ht="16.8" customHeight="1">
      <c r="A179" s="39"/>
      <c r="B179" s="45"/>
      <c r="C179" s="288" t="s">
        <v>266</v>
      </c>
      <c r="D179" s="288" t="s">
        <v>814</v>
      </c>
      <c r="E179" s="18" t="s">
        <v>19</v>
      </c>
      <c r="F179" s="289">
        <v>225</v>
      </c>
      <c r="G179" s="39"/>
      <c r="H179" s="45"/>
    </row>
    <row r="180" s="2" customFormat="1" ht="16.8" customHeight="1">
      <c r="A180" s="39"/>
      <c r="B180" s="45"/>
      <c r="C180" s="284" t="s">
        <v>469</v>
      </c>
      <c r="D180" s="285" t="s">
        <v>469</v>
      </c>
      <c r="E180" s="286" t="s">
        <v>19</v>
      </c>
      <c r="F180" s="287">
        <v>225</v>
      </c>
      <c r="G180" s="39"/>
      <c r="H180" s="45"/>
    </row>
    <row r="181" s="2" customFormat="1" ht="16.8" customHeight="1">
      <c r="A181" s="39"/>
      <c r="B181" s="45"/>
      <c r="C181" s="288" t="s">
        <v>469</v>
      </c>
      <c r="D181" s="288" t="s">
        <v>814</v>
      </c>
      <c r="E181" s="18" t="s">
        <v>19</v>
      </c>
      <c r="F181" s="289">
        <v>225</v>
      </c>
      <c r="G181" s="39"/>
      <c r="H181" s="45"/>
    </row>
    <row r="182" s="2" customFormat="1" ht="16.8" customHeight="1">
      <c r="A182" s="39"/>
      <c r="B182" s="45"/>
      <c r="C182" s="284" t="s">
        <v>471</v>
      </c>
      <c r="D182" s="285" t="s">
        <v>471</v>
      </c>
      <c r="E182" s="286" t="s">
        <v>19</v>
      </c>
      <c r="F182" s="287">
        <v>225</v>
      </c>
      <c r="G182" s="39"/>
      <c r="H182" s="45"/>
    </row>
    <row r="183" s="2" customFormat="1" ht="16.8" customHeight="1">
      <c r="A183" s="39"/>
      <c r="B183" s="45"/>
      <c r="C183" s="288" t="s">
        <v>471</v>
      </c>
      <c r="D183" s="288" t="s">
        <v>814</v>
      </c>
      <c r="E183" s="18" t="s">
        <v>19</v>
      </c>
      <c r="F183" s="289">
        <v>225</v>
      </c>
      <c r="G183" s="39"/>
      <c r="H183" s="45"/>
    </row>
    <row r="184" s="2" customFormat="1" ht="16.8" customHeight="1">
      <c r="A184" s="39"/>
      <c r="B184" s="45"/>
      <c r="C184" s="284" t="s">
        <v>473</v>
      </c>
      <c r="D184" s="285" t="s">
        <v>473</v>
      </c>
      <c r="E184" s="286" t="s">
        <v>19</v>
      </c>
      <c r="F184" s="287">
        <v>27</v>
      </c>
      <c r="G184" s="39"/>
      <c r="H184" s="45"/>
    </row>
    <row r="185" s="2" customFormat="1" ht="16.8" customHeight="1">
      <c r="A185" s="39"/>
      <c r="B185" s="45"/>
      <c r="C185" s="288" t="s">
        <v>473</v>
      </c>
      <c r="D185" s="288" t="s">
        <v>824</v>
      </c>
      <c r="E185" s="18" t="s">
        <v>19</v>
      </c>
      <c r="F185" s="289">
        <v>27</v>
      </c>
      <c r="G185" s="39"/>
      <c r="H185" s="45"/>
    </row>
    <row r="186" s="2" customFormat="1" ht="16.8" customHeight="1">
      <c r="A186" s="39"/>
      <c r="B186" s="45"/>
      <c r="C186" s="284" t="s">
        <v>475</v>
      </c>
      <c r="D186" s="285" t="s">
        <v>475</v>
      </c>
      <c r="E186" s="286" t="s">
        <v>19</v>
      </c>
      <c r="F186" s="287">
        <v>1</v>
      </c>
      <c r="G186" s="39"/>
      <c r="H186" s="45"/>
    </row>
    <row r="187" s="2" customFormat="1" ht="16.8" customHeight="1">
      <c r="A187" s="39"/>
      <c r="B187" s="45"/>
      <c r="C187" s="288" t="s">
        <v>475</v>
      </c>
      <c r="D187" s="288" t="s">
        <v>826</v>
      </c>
      <c r="E187" s="18" t="s">
        <v>19</v>
      </c>
      <c r="F187" s="289">
        <v>1</v>
      </c>
      <c r="G187" s="39"/>
      <c r="H187" s="45"/>
    </row>
    <row r="188" s="2" customFormat="1" ht="16.8" customHeight="1">
      <c r="A188" s="39"/>
      <c r="B188" s="45"/>
      <c r="C188" s="284" t="s">
        <v>662</v>
      </c>
      <c r="D188" s="285" t="s">
        <v>662</v>
      </c>
      <c r="E188" s="286" t="s">
        <v>19</v>
      </c>
      <c r="F188" s="287">
        <v>86</v>
      </c>
      <c r="G188" s="39"/>
      <c r="H188" s="45"/>
    </row>
    <row r="189" s="2" customFormat="1" ht="16.8" customHeight="1">
      <c r="A189" s="39"/>
      <c r="B189" s="45"/>
      <c r="C189" s="288" t="s">
        <v>662</v>
      </c>
      <c r="D189" s="288" t="s">
        <v>828</v>
      </c>
      <c r="E189" s="18" t="s">
        <v>19</v>
      </c>
      <c r="F189" s="289">
        <v>86</v>
      </c>
      <c r="G189" s="39"/>
      <c r="H189" s="45"/>
    </row>
    <row r="190" s="2" customFormat="1" ht="16.8" customHeight="1">
      <c r="A190" s="39"/>
      <c r="B190" s="45"/>
      <c r="C190" s="290" t="s">
        <v>2267</v>
      </c>
      <c r="D190" s="39"/>
      <c r="E190" s="39"/>
      <c r="F190" s="39"/>
      <c r="G190" s="39"/>
      <c r="H190" s="45"/>
    </row>
    <row r="191" s="2" customFormat="1" ht="16.8" customHeight="1">
      <c r="A191" s="39"/>
      <c r="B191" s="45"/>
      <c r="C191" s="288" t="s">
        <v>718</v>
      </c>
      <c r="D191" s="288" t="s">
        <v>719</v>
      </c>
      <c r="E191" s="18" t="s">
        <v>206</v>
      </c>
      <c r="F191" s="289">
        <v>104</v>
      </c>
      <c r="G191" s="39"/>
      <c r="H191" s="45"/>
    </row>
    <row r="192" s="2" customFormat="1" ht="16.8" customHeight="1">
      <c r="A192" s="39"/>
      <c r="B192" s="45"/>
      <c r="C192" s="284" t="s">
        <v>669</v>
      </c>
      <c r="D192" s="285" t="s">
        <v>669</v>
      </c>
      <c r="E192" s="286" t="s">
        <v>19</v>
      </c>
      <c r="F192" s="287">
        <v>86</v>
      </c>
      <c r="G192" s="39"/>
      <c r="H192" s="45"/>
    </row>
    <row r="193" s="2" customFormat="1" ht="16.8" customHeight="1">
      <c r="A193" s="39"/>
      <c r="B193" s="45"/>
      <c r="C193" s="288" t="s">
        <v>669</v>
      </c>
      <c r="D193" s="288" t="s">
        <v>828</v>
      </c>
      <c r="E193" s="18" t="s">
        <v>19</v>
      </c>
      <c r="F193" s="289">
        <v>86</v>
      </c>
      <c r="G193" s="39"/>
      <c r="H193" s="45"/>
    </row>
    <row r="194" s="2" customFormat="1" ht="16.8" customHeight="1">
      <c r="A194" s="39"/>
      <c r="B194" s="45"/>
      <c r="C194" s="290" t="s">
        <v>2267</v>
      </c>
      <c r="D194" s="39"/>
      <c r="E194" s="39"/>
      <c r="F194" s="39"/>
      <c r="G194" s="39"/>
      <c r="H194" s="45"/>
    </row>
    <row r="195" s="2" customFormat="1" ht="16.8" customHeight="1">
      <c r="A195" s="39"/>
      <c r="B195" s="45"/>
      <c r="C195" s="288" t="s">
        <v>766</v>
      </c>
      <c r="D195" s="288" t="s">
        <v>767</v>
      </c>
      <c r="E195" s="18" t="s">
        <v>327</v>
      </c>
      <c r="F195" s="289">
        <v>104</v>
      </c>
      <c r="G195" s="39"/>
      <c r="H195" s="45"/>
    </row>
    <row r="196" s="2" customFormat="1" ht="16.8" customHeight="1">
      <c r="A196" s="39"/>
      <c r="B196" s="45"/>
      <c r="C196" s="284" t="s">
        <v>190</v>
      </c>
      <c r="D196" s="285" t="s">
        <v>190</v>
      </c>
      <c r="E196" s="286" t="s">
        <v>19</v>
      </c>
      <c r="F196" s="287">
        <v>0.45000000000000001</v>
      </c>
      <c r="G196" s="39"/>
      <c r="H196" s="45"/>
    </row>
    <row r="197" s="2" customFormat="1" ht="16.8" customHeight="1">
      <c r="A197" s="39"/>
      <c r="B197" s="45"/>
      <c r="C197" s="288" t="s">
        <v>190</v>
      </c>
      <c r="D197" s="288" t="s">
        <v>793</v>
      </c>
      <c r="E197" s="18" t="s">
        <v>19</v>
      </c>
      <c r="F197" s="289">
        <v>0.45000000000000001</v>
      </c>
      <c r="G197" s="39"/>
      <c r="H197" s="45"/>
    </row>
    <row r="198" s="2" customFormat="1" ht="16.8" customHeight="1">
      <c r="A198" s="39"/>
      <c r="B198" s="45"/>
      <c r="C198" s="284" t="s">
        <v>197</v>
      </c>
      <c r="D198" s="285" t="s">
        <v>197</v>
      </c>
      <c r="E198" s="286" t="s">
        <v>19</v>
      </c>
      <c r="F198" s="287">
        <v>1.2</v>
      </c>
      <c r="G198" s="39"/>
      <c r="H198" s="45"/>
    </row>
    <row r="199" s="2" customFormat="1" ht="16.8" customHeight="1">
      <c r="A199" s="39"/>
      <c r="B199" s="45"/>
      <c r="C199" s="288" t="s">
        <v>197</v>
      </c>
      <c r="D199" s="288" t="s">
        <v>795</v>
      </c>
      <c r="E199" s="18" t="s">
        <v>19</v>
      </c>
      <c r="F199" s="289">
        <v>1.2</v>
      </c>
      <c r="G199" s="39"/>
      <c r="H199" s="45"/>
    </row>
    <row r="200" s="2" customFormat="1" ht="16.8" customHeight="1">
      <c r="A200" s="39"/>
      <c r="B200" s="45"/>
      <c r="C200" s="284" t="s">
        <v>202</v>
      </c>
      <c r="D200" s="285" t="s">
        <v>202</v>
      </c>
      <c r="E200" s="286" t="s">
        <v>19</v>
      </c>
      <c r="F200" s="287">
        <v>10.800000000000001</v>
      </c>
      <c r="G200" s="39"/>
      <c r="H200" s="45"/>
    </row>
    <row r="201" s="2" customFormat="1" ht="16.8" customHeight="1">
      <c r="A201" s="39"/>
      <c r="B201" s="45"/>
      <c r="C201" s="288" t="s">
        <v>202</v>
      </c>
      <c r="D201" s="288" t="s">
        <v>797</v>
      </c>
      <c r="E201" s="18" t="s">
        <v>19</v>
      </c>
      <c r="F201" s="289">
        <v>10.800000000000001</v>
      </c>
      <c r="G201" s="39"/>
      <c r="H201" s="45"/>
    </row>
    <row r="202" s="2" customFormat="1" ht="16.8" customHeight="1">
      <c r="A202" s="39"/>
      <c r="B202" s="45"/>
      <c r="C202" s="290" t="s">
        <v>2267</v>
      </c>
      <c r="D202" s="39"/>
      <c r="E202" s="39"/>
      <c r="F202" s="39"/>
      <c r="G202" s="39"/>
      <c r="H202" s="45"/>
    </row>
    <row r="203" s="2" customFormat="1" ht="16.8" customHeight="1">
      <c r="A203" s="39"/>
      <c r="B203" s="45"/>
      <c r="C203" s="288" t="s">
        <v>629</v>
      </c>
      <c r="D203" s="288" t="s">
        <v>630</v>
      </c>
      <c r="E203" s="18" t="s">
        <v>313</v>
      </c>
      <c r="F203" s="289">
        <v>12.300000000000001</v>
      </c>
      <c r="G203" s="39"/>
      <c r="H203" s="45"/>
    </row>
    <row r="204" s="2" customFormat="1" ht="16.8" customHeight="1">
      <c r="A204" s="39"/>
      <c r="B204" s="45"/>
      <c r="C204" s="284" t="s">
        <v>218</v>
      </c>
      <c r="D204" s="285" t="s">
        <v>218</v>
      </c>
      <c r="E204" s="286" t="s">
        <v>19</v>
      </c>
      <c r="F204" s="287">
        <v>10.800000000000001</v>
      </c>
      <c r="G204" s="39"/>
      <c r="H204" s="45"/>
    </row>
    <row r="205" s="2" customFormat="1" ht="16.8" customHeight="1">
      <c r="A205" s="39"/>
      <c r="B205" s="45"/>
      <c r="C205" s="288" t="s">
        <v>218</v>
      </c>
      <c r="D205" s="288" t="s">
        <v>802</v>
      </c>
      <c r="E205" s="18" t="s">
        <v>19</v>
      </c>
      <c r="F205" s="289">
        <v>10.800000000000001</v>
      </c>
      <c r="G205" s="39"/>
      <c r="H205" s="45"/>
    </row>
    <row r="206" s="2" customFormat="1" ht="16.8" customHeight="1">
      <c r="A206" s="39"/>
      <c r="B206" s="45"/>
      <c r="C206" s="284" t="s">
        <v>225</v>
      </c>
      <c r="D206" s="285" t="s">
        <v>225</v>
      </c>
      <c r="E206" s="286" t="s">
        <v>19</v>
      </c>
      <c r="F206" s="287">
        <v>2.1600000000000001</v>
      </c>
      <c r="G206" s="39"/>
      <c r="H206" s="45"/>
    </row>
    <row r="207" s="2" customFormat="1" ht="16.8" customHeight="1">
      <c r="A207" s="39"/>
      <c r="B207" s="45"/>
      <c r="C207" s="288" t="s">
        <v>225</v>
      </c>
      <c r="D207" s="288" t="s">
        <v>804</v>
      </c>
      <c r="E207" s="18" t="s">
        <v>19</v>
      </c>
      <c r="F207" s="289">
        <v>2.1600000000000001</v>
      </c>
      <c r="G207" s="39"/>
      <c r="H207" s="45"/>
    </row>
    <row r="208" s="2" customFormat="1" ht="16.8" customHeight="1">
      <c r="A208" s="39"/>
      <c r="B208" s="45"/>
      <c r="C208" s="290" t="s">
        <v>2267</v>
      </c>
      <c r="D208" s="39"/>
      <c r="E208" s="39"/>
      <c r="F208" s="39"/>
      <c r="G208" s="39"/>
      <c r="H208" s="45"/>
    </row>
    <row r="209" s="2" customFormat="1" ht="16.8" customHeight="1">
      <c r="A209" s="39"/>
      <c r="B209" s="45"/>
      <c r="C209" s="288" t="s">
        <v>651</v>
      </c>
      <c r="D209" s="288" t="s">
        <v>652</v>
      </c>
      <c r="E209" s="18" t="s">
        <v>313</v>
      </c>
      <c r="F209" s="289">
        <v>2.2599999999999998</v>
      </c>
      <c r="G209" s="39"/>
      <c r="H209" s="45"/>
    </row>
    <row r="210" s="2" customFormat="1" ht="16.8" customHeight="1">
      <c r="A210" s="39"/>
      <c r="B210" s="45"/>
      <c r="C210" s="284" t="s">
        <v>210</v>
      </c>
      <c r="D210" s="285" t="s">
        <v>210</v>
      </c>
      <c r="E210" s="286" t="s">
        <v>19</v>
      </c>
      <c r="F210" s="287">
        <v>292.5</v>
      </c>
      <c r="G210" s="39"/>
      <c r="H210" s="45"/>
    </row>
    <row r="211" s="2" customFormat="1" ht="16.8" customHeight="1">
      <c r="A211" s="39"/>
      <c r="B211" s="45"/>
      <c r="C211" s="288" t="s">
        <v>210</v>
      </c>
      <c r="D211" s="288" t="s">
        <v>808</v>
      </c>
      <c r="E211" s="18" t="s">
        <v>19</v>
      </c>
      <c r="F211" s="289">
        <v>292.5</v>
      </c>
      <c r="G211" s="39"/>
      <c r="H211" s="45"/>
    </row>
    <row r="212" s="2" customFormat="1" ht="16.8" customHeight="1">
      <c r="A212" s="39"/>
      <c r="B212" s="45"/>
      <c r="C212" s="284" t="s">
        <v>378</v>
      </c>
      <c r="D212" s="285" t="s">
        <v>378</v>
      </c>
      <c r="E212" s="286" t="s">
        <v>19</v>
      </c>
      <c r="F212" s="287">
        <v>8.0999999999999996</v>
      </c>
      <c r="G212" s="39"/>
      <c r="H212" s="45"/>
    </row>
    <row r="213" s="2" customFormat="1" ht="16.8" customHeight="1">
      <c r="A213" s="39"/>
      <c r="B213" s="45"/>
      <c r="C213" s="288" t="s">
        <v>378</v>
      </c>
      <c r="D213" s="288" t="s">
        <v>810</v>
      </c>
      <c r="E213" s="18" t="s">
        <v>19</v>
      </c>
      <c r="F213" s="289">
        <v>8.0999999999999996</v>
      </c>
      <c r="G213" s="39"/>
      <c r="H213" s="45"/>
    </row>
    <row r="214" s="2" customFormat="1" ht="16.8" customHeight="1">
      <c r="A214" s="39"/>
      <c r="B214" s="45"/>
      <c r="C214" s="284" t="s">
        <v>384</v>
      </c>
      <c r="D214" s="285" t="s">
        <v>384</v>
      </c>
      <c r="E214" s="286" t="s">
        <v>19</v>
      </c>
      <c r="F214" s="287">
        <v>281.25</v>
      </c>
      <c r="G214" s="39"/>
      <c r="H214" s="45"/>
    </row>
    <row r="215" s="2" customFormat="1" ht="16.8" customHeight="1">
      <c r="A215" s="39"/>
      <c r="B215" s="45"/>
      <c r="C215" s="288" t="s">
        <v>384</v>
      </c>
      <c r="D215" s="288" t="s">
        <v>812</v>
      </c>
      <c r="E215" s="18" t="s">
        <v>19</v>
      </c>
      <c r="F215" s="289">
        <v>281.25</v>
      </c>
      <c r="G215" s="39"/>
      <c r="H215" s="45"/>
    </row>
    <row r="216" s="2" customFormat="1" ht="16.8" customHeight="1">
      <c r="A216" s="39"/>
      <c r="B216" s="45"/>
      <c r="C216" s="284" t="s">
        <v>488</v>
      </c>
      <c r="D216" s="285" t="s">
        <v>488</v>
      </c>
      <c r="E216" s="286" t="s">
        <v>19</v>
      </c>
      <c r="F216" s="287">
        <v>2.3999999999999999</v>
      </c>
      <c r="G216" s="39"/>
      <c r="H216" s="45"/>
    </row>
    <row r="217" s="2" customFormat="1" ht="16.8" customHeight="1">
      <c r="A217" s="39"/>
      <c r="B217" s="45"/>
      <c r="C217" s="288" t="s">
        <v>488</v>
      </c>
      <c r="D217" s="288" t="s">
        <v>790</v>
      </c>
      <c r="E217" s="18" t="s">
        <v>19</v>
      </c>
      <c r="F217" s="289">
        <v>2.3999999999999999</v>
      </c>
      <c r="G217" s="39"/>
      <c r="H217" s="45"/>
    </row>
    <row r="218" s="2" customFormat="1" ht="16.8" customHeight="1">
      <c r="A218" s="39"/>
      <c r="B218" s="45"/>
      <c r="C218" s="290" t="s">
        <v>2267</v>
      </c>
      <c r="D218" s="39"/>
      <c r="E218" s="39"/>
      <c r="F218" s="39"/>
      <c r="G218" s="39"/>
      <c r="H218" s="45"/>
    </row>
    <row r="219" s="2" customFormat="1">
      <c r="A219" s="39"/>
      <c r="B219" s="45"/>
      <c r="C219" s="288" t="s">
        <v>407</v>
      </c>
      <c r="D219" s="288" t="s">
        <v>408</v>
      </c>
      <c r="E219" s="18" t="s">
        <v>297</v>
      </c>
      <c r="F219" s="289">
        <v>3.2999999999999998</v>
      </c>
      <c r="G219" s="39"/>
      <c r="H219" s="45"/>
    </row>
    <row r="220" s="2" customFormat="1" ht="16.8" customHeight="1">
      <c r="A220" s="39"/>
      <c r="B220" s="45"/>
      <c r="C220" s="284" t="s">
        <v>781</v>
      </c>
      <c r="D220" s="285" t="s">
        <v>781</v>
      </c>
      <c r="E220" s="286" t="s">
        <v>19</v>
      </c>
      <c r="F220" s="287">
        <v>225</v>
      </c>
      <c r="G220" s="39"/>
      <c r="H220" s="45"/>
    </row>
    <row r="221" s="2" customFormat="1" ht="16.8" customHeight="1">
      <c r="A221" s="39"/>
      <c r="B221" s="45"/>
      <c r="C221" s="288" t="s">
        <v>781</v>
      </c>
      <c r="D221" s="288" t="s">
        <v>817</v>
      </c>
      <c r="E221" s="18" t="s">
        <v>19</v>
      </c>
      <c r="F221" s="289">
        <v>225</v>
      </c>
      <c r="G221" s="39"/>
      <c r="H221" s="45"/>
    </row>
    <row r="222" s="2" customFormat="1" ht="16.8" customHeight="1">
      <c r="A222" s="39"/>
      <c r="B222" s="45"/>
      <c r="C222" s="290" t="s">
        <v>2267</v>
      </c>
      <c r="D222" s="39"/>
      <c r="E222" s="39"/>
      <c r="F222" s="39"/>
      <c r="G222" s="39"/>
      <c r="H222" s="45"/>
    </row>
    <row r="223" s="2" customFormat="1" ht="16.8" customHeight="1">
      <c r="A223" s="39"/>
      <c r="B223" s="45"/>
      <c r="C223" s="288" t="s">
        <v>437</v>
      </c>
      <c r="D223" s="288" t="s">
        <v>438</v>
      </c>
      <c r="E223" s="18" t="s">
        <v>388</v>
      </c>
      <c r="F223" s="289">
        <v>450</v>
      </c>
      <c r="G223" s="39"/>
      <c r="H223" s="45"/>
    </row>
    <row r="224" s="2" customFormat="1" ht="16.8" customHeight="1">
      <c r="A224" s="39"/>
      <c r="B224" s="45"/>
      <c r="C224" s="284" t="s">
        <v>782</v>
      </c>
      <c r="D224" s="285" t="s">
        <v>782</v>
      </c>
      <c r="E224" s="286" t="s">
        <v>19</v>
      </c>
      <c r="F224" s="287">
        <v>6</v>
      </c>
      <c r="G224" s="39"/>
      <c r="H224" s="45"/>
    </row>
    <row r="225" s="2" customFormat="1" ht="16.8" customHeight="1">
      <c r="A225" s="39"/>
      <c r="B225" s="45"/>
      <c r="C225" s="288" t="s">
        <v>782</v>
      </c>
      <c r="D225" s="288" t="s">
        <v>829</v>
      </c>
      <c r="E225" s="18" t="s">
        <v>19</v>
      </c>
      <c r="F225" s="289">
        <v>6</v>
      </c>
      <c r="G225" s="39"/>
      <c r="H225" s="45"/>
    </row>
    <row r="226" s="2" customFormat="1" ht="16.8" customHeight="1">
      <c r="A226" s="39"/>
      <c r="B226" s="45"/>
      <c r="C226" s="290" t="s">
        <v>2267</v>
      </c>
      <c r="D226" s="39"/>
      <c r="E226" s="39"/>
      <c r="F226" s="39"/>
      <c r="G226" s="39"/>
      <c r="H226" s="45"/>
    </row>
    <row r="227" s="2" customFormat="1" ht="16.8" customHeight="1">
      <c r="A227" s="39"/>
      <c r="B227" s="45"/>
      <c r="C227" s="288" t="s">
        <v>718</v>
      </c>
      <c r="D227" s="288" t="s">
        <v>719</v>
      </c>
      <c r="E227" s="18" t="s">
        <v>206</v>
      </c>
      <c r="F227" s="289">
        <v>104</v>
      </c>
      <c r="G227" s="39"/>
      <c r="H227" s="45"/>
    </row>
    <row r="228" s="2" customFormat="1" ht="16.8" customHeight="1">
      <c r="A228" s="39"/>
      <c r="B228" s="45"/>
      <c r="C228" s="284" t="s">
        <v>783</v>
      </c>
      <c r="D228" s="285" t="s">
        <v>783</v>
      </c>
      <c r="E228" s="286" t="s">
        <v>19</v>
      </c>
      <c r="F228" s="287">
        <v>6</v>
      </c>
      <c r="G228" s="39"/>
      <c r="H228" s="45"/>
    </row>
    <row r="229" s="2" customFormat="1" ht="16.8" customHeight="1">
      <c r="A229" s="39"/>
      <c r="B229" s="45"/>
      <c r="C229" s="288" t="s">
        <v>783</v>
      </c>
      <c r="D229" s="288" t="s">
        <v>829</v>
      </c>
      <c r="E229" s="18" t="s">
        <v>19</v>
      </c>
      <c r="F229" s="289">
        <v>6</v>
      </c>
      <c r="G229" s="39"/>
      <c r="H229" s="45"/>
    </row>
    <row r="230" s="2" customFormat="1" ht="16.8" customHeight="1">
      <c r="A230" s="39"/>
      <c r="B230" s="45"/>
      <c r="C230" s="290" t="s">
        <v>2267</v>
      </c>
      <c r="D230" s="39"/>
      <c r="E230" s="39"/>
      <c r="F230" s="39"/>
      <c r="G230" s="39"/>
      <c r="H230" s="45"/>
    </row>
    <row r="231" s="2" customFormat="1" ht="16.8" customHeight="1">
      <c r="A231" s="39"/>
      <c r="B231" s="45"/>
      <c r="C231" s="288" t="s">
        <v>766</v>
      </c>
      <c r="D231" s="288" t="s">
        <v>767</v>
      </c>
      <c r="E231" s="18" t="s">
        <v>327</v>
      </c>
      <c r="F231" s="289">
        <v>104</v>
      </c>
      <c r="G231" s="39"/>
      <c r="H231" s="45"/>
    </row>
    <row r="232" s="2" customFormat="1" ht="16.8" customHeight="1">
      <c r="A232" s="39"/>
      <c r="B232" s="45"/>
      <c r="C232" s="284" t="s">
        <v>784</v>
      </c>
      <c r="D232" s="285" t="s">
        <v>784</v>
      </c>
      <c r="E232" s="286" t="s">
        <v>19</v>
      </c>
      <c r="F232" s="287">
        <v>1.5</v>
      </c>
      <c r="G232" s="39"/>
      <c r="H232" s="45"/>
    </row>
    <row r="233" s="2" customFormat="1" ht="16.8" customHeight="1">
      <c r="A233" s="39"/>
      <c r="B233" s="45"/>
      <c r="C233" s="288" t="s">
        <v>784</v>
      </c>
      <c r="D233" s="288" t="s">
        <v>798</v>
      </c>
      <c r="E233" s="18" t="s">
        <v>19</v>
      </c>
      <c r="F233" s="289">
        <v>1.5</v>
      </c>
      <c r="G233" s="39"/>
      <c r="H233" s="45"/>
    </row>
    <row r="234" s="2" customFormat="1" ht="16.8" customHeight="1">
      <c r="A234" s="39"/>
      <c r="B234" s="45"/>
      <c r="C234" s="290" t="s">
        <v>2267</v>
      </c>
      <c r="D234" s="39"/>
      <c r="E234" s="39"/>
      <c r="F234" s="39"/>
      <c r="G234" s="39"/>
      <c r="H234" s="45"/>
    </row>
    <row r="235" s="2" customFormat="1" ht="16.8" customHeight="1">
      <c r="A235" s="39"/>
      <c r="B235" s="45"/>
      <c r="C235" s="288" t="s">
        <v>629</v>
      </c>
      <c r="D235" s="288" t="s">
        <v>630</v>
      </c>
      <c r="E235" s="18" t="s">
        <v>313</v>
      </c>
      <c r="F235" s="289">
        <v>12.300000000000001</v>
      </c>
      <c r="G235" s="39"/>
      <c r="H235" s="45"/>
    </row>
    <row r="236" s="2" customFormat="1" ht="16.8" customHeight="1">
      <c r="A236" s="39"/>
      <c r="B236" s="45"/>
      <c r="C236" s="284" t="s">
        <v>507</v>
      </c>
      <c r="D236" s="285" t="s">
        <v>507</v>
      </c>
      <c r="E236" s="286" t="s">
        <v>19</v>
      </c>
      <c r="F236" s="287">
        <v>0.10000000000000001</v>
      </c>
      <c r="G236" s="39"/>
      <c r="H236" s="45"/>
    </row>
    <row r="237" s="2" customFormat="1" ht="16.8" customHeight="1">
      <c r="A237" s="39"/>
      <c r="B237" s="45"/>
      <c r="C237" s="288" t="s">
        <v>507</v>
      </c>
      <c r="D237" s="288" t="s">
        <v>805</v>
      </c>
      <c r="E237" s="18" t="s">
        <v>19</v>
      </c>
      <c r="F237" s="289">
        <v>0.10000000000000001</v>
      </c>
      <c r="G237" s="39"/>
      <c r="H237" s="45"/>
    </row>
    <row r="238" s="2" customFormat="1" ht="16.8" customHeight="1">
      <c r="A238" s="39"/>
      <c r="B238" s="45"/>
      <c r="C238" s="290" t="s">
        <v>2267</v>
      </c>
      <c r="D238" s="39"/>
      <c r="E238" s="39"/>
      <c r="F238" s="39"/>
      <c r="G238" s="39"/>
      <c r="H238" s="45"/>
    </row>
    <row r="239" s="2" customFormat="1" ht="16.8" customHeight="1">
      <c r="A239" s="39"/>
      <c r="B239" s="45"/>
      <c r="C239" s="288" t="s">
        <v>651</v>
      </c>
      <c r="D239" s="288" t="s">
        <v>652</v>
      </c>
      <c r="E239" s="18" t="s">
        <v>313</v>
      </c>
      <c r="F239" s="289">
        <v>2.2599999999999998</v>
      </c>
      <c r="G239" s="39"/>
      <c r="H239" s="45"/>
    </row>
    <row r="240" s="2" customFormat="1" ht="16.8" customHeight="1">
      <c r="A240" s="39"/>
      <c r="B240" s="45"/>
      <c r="C240" s="284" t="s">
        <v>510</v>
      </c>
      <c r="D240" s="285" t="s">
        <v>510</v>
      </c>
      <c r="E240" s="286" t="s">
        <v>19</v>
      </c>
      <c r="F240" s="287">
        <v>3.2999999999999998</v>
      </c>
      <c r="G240" s="39"/>
      <c r="H240" s="45"/>
    </row>
    <row r="241" s="2" customFormat="1" ht="16.8" customHeight="1">
      <c r="A241" s="39"/>
      <c r="B241" s="45"/>
      <c r="C241" s="288" t="s">
        <v>510</v>
      </c>
      <c r="D241" s="288" t="s">
        <v>791</v>
      </c>
      <c r="E241" s="18" t="s">
        <v>19</v>
      </c>
      <c r="F241" s="289">
        <v>3.2999999999999998</v>
      </c>
      <c r="G241" s="39"/>
      <c r="H241" s="45"/>
    </row>
    <row r="242" s="2" customFormat="1" ht="16.8" customHeight="1">
      <c r="A242" s="39"/>
      <c r="B242" s="45"/>
      <c r="C242" s="284" t="s">
        <v>818</v>
      </c>
      <c r="D242" s="285" t="s">
        <v>818</v>
      </c>
      <c r="E242" s="286" t="s">
        <v>19</v>
      </c>
      <c r="F242" s="287">
        <v>450</v>
      </c>
      <c r="G242" s="39"/>
      <c r="H242" s="45"/>
    </row>
    <row r="243" s="2" customFormat="1" ht="16.8" customHeight="1">
      <c r="A243" s="39"/>
      <c r="B243" s="45"/>
      <c r="C243" s="288" t="s">
        <v>818</v>
      </c>
      <c r="D243" s="288" t="s">
        <v>819</v>
      </c>
      <c r="E243" s="18" t="s">
        <v>19</v>
      </c>
      <c r="F243" s="289">
        <v>450</v>
      </c>
      <c r="G243" s="39"/>
      <c r="H243" s="45"/>
    </row>
    <row r="244" s="2" customFormat="1" ht="16.8" customHeight="1">
      <c r="A244" s="39"/>
      <c r="B244" s="45"/>
      <c r="C244" s="284" t="s">
        <v>786</v>
      </c>
      <c r="D244" s="285" t="s">
        <v>786</v>
      </c>
      <c r="E244" s="286" t="s">
        <v>19</v>
      </c>
      <c r="F244" s="287">
        <v>12</v>
      </c>
      <c r="G244" s="39"/>
      <c r="H244" s="45"/>
    </row>
    <row r="245" s="2" customFormat="1" ht="16.8" customHeight="1">
      <c r="A245" s="39"/>
      <c r="B245" s="45"/>
      <c r="C245" s="288" t="s">
        <v>786</v>
      </c>
      <c r="D245" s="288" t="s">
        <v>830</v>
      </c>
      <c r="E245" s="18" t="s">
        <v>19</v>
      </c>
      <c r="F245" s="289">
        <v>12</v>
      </c>
      <c r="G245" s="39"/>
      <c r="H245" s="45"/>
    </row>
    <row r="246" s="2" customFormat="1" ht="16.8" customHeight="1">
      <c r="A246" s="39"/>
      <c r="B246" s="45"/>
      <c r="C246" s="290" t="s">
        <v>2267</v>
      </c>
      <c r="D246" s="39"/>
      <c r="E246" s="39"/>
      <c r="F246" s="39"/>
      <c r="G246" s="39"/>
      <c r="H246" s="45"/>
    </row>
    <row r="247" s="2" customFormat="1" ht="16.8" customHeight="1">
      <c r="A247" s="39"/>
      <c r="B247" s="45"/>
      <c r="C247" s="288" t="s">
        <v>718</v>
      </c>
      <c r="D247" s="288" t="s">
        <v>719</v>
      </c>
      <c r="E247" s="18" t="s">
        <v>206</v>
      </c>
      <c r="F247" s="289">
        <v>104</v>
      </c>
      <c r="G247" s="39"/>
      <c r="H247" s="45"/>
    </row>
    <row r="248" s="2" customFormat="1" ht="16.8" customHeight="1">
      <c r="A248" s="39"/>
      <c r="B248" s="45"/>
      <c r="C248" s="284" t="s">
        <v>787</v>
      </c>
      <c r="D248" s="285" t="s">
        <v>787</v>
      </c>
      <c r="E248" s="286" t="s">
        <v>19</v>
      </c>
      <c r="F248" s="287">
        <v>12</v>
      </c>
      <c r="G248" s="39"/>
      <c r="H248" s="45"/>
    </row>
    <row r="249" s="2" customFormat="1" ht="16.8" customHeight="1">
      <c r="A249" s="39"/>
      <c r="B249" s="45"/>
      <c r="C249" s="288" t="s">
        <v>787</v>
      </c>
      <c r="D249" s="288" t="s">
        <v>830</v>
      </c>
      <c r="E249" s="18" t="s">
        <v>19</v>
      </c>
      <c r="F249" s="289">
        <v>12</v>
      </c>
      <c r="G249" s="39"/>
      <c r="H249" s="45"/>
    </row>
    <row r="250" s="2" customFormat="1" ht="16.8" customHeight="1">
      <c r="A250" s="39"/>
      <c r="B250" s="45"/>
      <c r="C250" s="290" t="s">
        <v>2267</v>
      </c>
      <c r="D250" s="39"/>
      <c r="E250" s="39"/>
      <c r="F250" s="39"/>
      <c r="G250" s="39"/>
      <c r="H250" s="45"/>
    </row>
    <row r="251" s="2" customFormat="1" ht="16.8" customHeight="1">
      <c r="A251" s="39"/>
      <c r="B251" s="45"/>
      <c r="C251" s="288" t="s">
        <v>766</v>
      </c>
      <c r="D251" s="288" t="s">
        <v>767</v>
      </c>
      <c r="E251" s="18" t="s">
        <v>327</v>
      </c>
      <c r="F251" s="289">
        <v>104</v>
      </c>
      <c r="G251" s="39"/>
      <c r="H251" s="45"/>
    </row>
    <row r="252" s="2" customFormat="1" ht="16.8" customHeight="1">
      <c r="A252" s="39"/>
      <c r="B252" s="45"/>
      <c r="C252" s="284" t="s">
        <v>799</v>
      </c>
      <c r="D252" s="285" t="s">
        <v>799</v>
      </c>
      <c r="E252" s="286" t="s">
        <v>19</v>
      </c>
      <c r="F252" s="287">
        <v>12.300000000000001</v>
      </c>
      <c r="G252" s="39"/>
      <c r="H252" s="45"/>
    </row>
    <row r="253" s="2" customFormat="1" ht="16.8" customHeight="1">
      <c r="A253" s="39"/>
      <c r="B253" s="45"/>
      <c r="C253" s="288" t="s">
        <v>799</v>
      </c>
      <c r="D253" s="288" t="s">
        <v>800</v>
      </c>
      <c r="E253" s="18" t="s">
        <v>19</v>
      </c>
      <c r="F253" s="289">
        <v>12.300000000000001</v>
      </c>
      <c r="G253" s="39"/>
      <c r="H253" s="45"/>
    </row>
    <row r="254" s="2" customFormat="1" ht="16.8" customHeight="1">
      <c r="A254" s="39"/>
      <c r="B254" s="45"/>
      <c r="C254" s="284" t="s">
        <v>522</v>
      </c>
      <c r="D254" s="285" t="s">
        <v>522</v>
      </c>
      <c r="E254" s="286" t="s">
        <v>19</v>
      </c>
      <c r="F254" s="287">
        <v>2.2599999999999998</v>
      </c>
      <c r="G254" s="39"/>
      <c r="H254" s="45"/>
    </row>
    <row r="255" s="2" customFormat="1" ht="16.8" customHeight="1">
      <c r="A255" s="39"/>
      <c r="B255" s="45"/>
      <c r="C255" s="288" t="s">
        <v>522</v>
      </c>
      <c r="D255" s="288" t="s">
        <v>806</v>
      </c>
      <c r="E255" s="18" t="s">
        <v>19</v>
      </c>
      <c r="F255" s="289">
        <v>2.2599999999999998</v>
      </c>
      <c r="G255" s="39"/>
      <c r="H255" s="45"/>
    </row>
    <row r="256" s="2" customFormat="1" ht="16.8" customHeight="1">
      <c r="A256" s="39"/>
      <c r="B256" s="45"/>
      <c r="C256" s="284" t="s">
        <v>831</v>
      </c>
      <c r="D256" s="285" t="s">
        <v>831</v>
      </c>
      <c r="E256" s="286" t="s">
        <v>19</v>
      </c>
      <c r="F256" s="287">
        <v>104</v>
      </c>
      <c r="G256" s="39"/>
      <c r="H256" s="45"/>
    </row>
    <row r="257" s="2" customFormat="1" ht="16.8" customHeight="1">
      <c r="A257" s="39"/>
      <c r="B257" s="45"/>
      <c r="C257" s="288" t="s">
        <v>831</v>
      </c>
      <c r="D257" s="288" t="s">
        <v>832</v>
      </c>
      <c r="E257" s="18" t="s">
        <v>19</v>
      </c>
      <c r="F257" s="289">
        <v>104</v>
      </c>
      <c r="G257" s="39"/>
      <c r="H257" s="45"/>
    </row>
    <row r="258" s="2" customFormat="1" ht="16.8" customHeight="1">
      <c r="A258" s="39"/>
      <c r="B258" s="45"/>
      <c r="C258" s="284" t="s">
        <v>834</v>
      </c>
      <c r="D258" s="285" t="s">
        <v>834</v>
      </c>
      <c r="E258" s="286" t="s">
        <v>19</v>
      </c>
      <c r="F258" s="287">
        <v>104</v>
      </c>
      <c r="G258" s="39"/>
      <c r="H258" s="45"/>
    </row>
    <row r="259" s="2" customFormat="1" ht="16.8" customHeight="1">
      <c r="A259" s="39"/>
      <c r="B259" s="45"/>
      <c r="C259" s="288" t="s">
        <v>834</v>
      </c>
      <c r="D259" s="288" t="s">
        <v>835</v>
      </c>
      <c r="E259" s="18" t="s">
        <v>19</v>
      </c>
      <c r="F259" s="289">
        <v>104</v>
      </c>
      <c r="G259" s="39"/>
      <c r="H259" s="45"/>
    </row>
    <row r="260" s="2" customFormat="1" ht="26.4" customHeight="1">
      <c r="A260" s="39"/>
      <c r="B260" s="45"/>
      <c r="C260" s="283" t="s">
        <v>97</v>
      </c>
      <c r="D260" s="283" t="s">
        <v>98</v>
      </c>
      <c r="E260" s="39"/>
      <c r="F260" s="39"/>
      <c r="G260" s="39"/>
      <c r="H260" s="45"/>
    </row>
    <row r="261" s="2" customFormat="1" ht="16.8" customHeight="1">
      <c r="A261" s="39"/>
      <c r="B261" s="45"/>
      <c r="C261" s="284" t="s">
        <v>184</v>
      </c>
      <c r="D261" s="285" t="s">
        <v>184</v>
      </c>
      <c r="E261" s="286" t="s">
        <v>19</v>
      </c>
      <c r="F261" s="287">
        <v>14</v>
      </c>
      <c r="G261" s="39"/>
      <c r="H261" s="45"/>
    </row>
    <row r="262" s="2" customFormat="1">
      <c r="A262" s="39"/>
      <c r="B262" s="45"/>
      <c r="C262" s="288" t="s">
        <v>184</v>
      </c>
      <c r="D262" s="288" t="s">
        <v>843</v>
      </c>
      <c r="E262" s="18" t="s">
        <v>19</v>
      </c>
      <c r="F262" s="289">
        <v>14</v>
      </c>
      <c r="G262" s="39"/>
      <c r="H262" s="45"/>
    </row>
    <row r="263" s="2" customFormat="1" ht="16.8" customHeight="1">
      <c r="A263" s="39"/>
      <c r="B263" s="45"/>
      <c r="C263" s="284" t="s">
        <v>190</v>
      </c>
      <c r="D263" s="285" t="s">
        <v>190</v>
      </c>
      <c r="E263" s="286" t="s">
        <v>19</v>
      </c>
      <c r="F263" s="287">
        <v>1</v>
      </c>
      <c r="G263" s="39"/>
      <c r="H263" s="45"/>
    </row>
    <row r="264" s="2" customFormat="1">
      <c r="A264" s="39"/>
      <c r="B264" s="45"/>
      <c r="C264" s="288" t="s">
        <v>190</v>
      </c>
      <c r="D264" s="288" t="s">
        <v>849</v>
      </c>
      <c r="E264" s="18" t="s">
        <v>19</v>
      </c>
      <c r="F264" s="289">
        <v>1</v>
      </c>
      <c r="G264" s="39"/>
      <c r="H264" s="45"/>
    </row>
    <row r="265" s="2" customFormat="1" ht="16.8" customHeight="1">
      <c r="A265" s="39"/>
      <c r="B265" s="45"/>
      <c r="C265" s="284" t="s">
        <v>197</v>
      </c>
      <c r="D265" s="285" t="s">
        <v>197</v>
      </c>
      <c r="E265" s="286" t="s">
        <v>19</v>
      </c>
      <c r="F265" s="287">
        <v>1</v>
      </c>
      <c r="G265" s="39"/>
      <c r="H265" s="45"/>
    </row>
    <row r="266" s="2" customFormat="1">
      <c r="A266" s="39"/>
      <c r="B266" s="45"/>
      <c r="C266" s="288" t="s">
        <v>197</v>
      </c>
      <c r="D266" s="288" t="s">
        <v>854</v>
      </c>
      <c r="E266" s="18" t="s">
        <v>19</v>
      </c>
      <c r="F266" s="289">
        <v>1</v>
      </c>
      <c r="G266" s="39"/>
      <c r="H266" s="45"/>
    </row>
    <row r="267" s="2" customFormat="1" ht="16.8" customHeight="1">
      <c r="A267" s="39"/>
      <c r="B267" s="45"/>
      <c r="C267" s="284" t="s">
        <v>202</v>
      </c>
      <c r="D267" s="285" t="s">
        <v>202</v>
      </c>
      <c r="E267" s="286" t="s">
        <v>19</v>
      </c>
      <c r="F267" s="287">
        <v>1</v>
      </c>
      <c r="G267" s="39"/>
      <c r="H267" s="45"/>
    </row>
    <row r="268" s="2" customFormat="1">
      <c r="A268" s="39"/>
      <c r="B268" s="45"/>
      <c r="C268" s="288" t="s">
        <v>202</v>
      </c>
      <c r="D268" s="288" t="s">
        <v>858</v>
      </c>
      <c r="E268" s="18" t="s">
        <v>19</v>
      </c>
      <c r="F268" s="289">
        <v>1</v>
      </c>
      <c r="G268" s="39"/>
      <c r="H268" s="45"/>
    </row>
    <row r="269" s="2" customFormat="1" ht="16.8" customHeight="1">
      <c r="A269" s="39"/>
      <c r="B269" s="45"/>
      <c r="C269" s="284" t="s">
        <v>218</v>
      </c>
      <c r="D269" s="285" t="s">
        <v>218</v>
      </c>
      <c r="E269" s="286" t="s">
        <v>19</v>
      </c>
      <c r="F269" s="287">
        <v>1</v>
      </c>
      <c r="G269" s="39"/>
      <c r="H269" s="45"/>
    </row>
    <row r="270" s="2" customFormat="1" ht="16.8" customHeight="1">
      <c r="A270" s="39"/>
      <c r="B270" s="45"/>
      <c r="C270" s="288" t="s">
        <v>218</v>
      </c>
      <c r="D270" s="288" t="s">
        <v>864</v>
      </c>
      <c r="E270" s="18" t="s">
        <v>19</v>
      </c>
      <c r="F270" s="289">
        <v>1</v>
      </c>
      <c r="G270" s="39"/>
      <c r="H270" s="45"/>
    </row>
    <row r="271" s="2" customFormat="1" ht="16.8" customHeight="1">
      <c r="A271" s="39"/>
      <c r="B271" s="45"/>
      <c r="C271" s="284" t="s">
        <v>225</v>
      </c>
      <c r="D271" s="285" t="s">
        <v>225</v>
      </c>
      <c r="E271" s="286" t="s">
        <v>19</v>
      </c>
      <c r="F271" s="287">
        <v>1</v>
      </c>
      <c r="G271" s="39"/>
      <c r="H271" s="45"/>
    </row>
    <row r="272" s="2" customFormat="1">
      <c r="A272" s="39"/>
      <c r="B272" s="45"/>
      <c r="C272" s="288" t="s">
        <v>225</v>
      </c>
      <c r="D272" s="288" t="s">
        <v>868</v>
      </c>
      <c r="E272" s="18" t="s">
        <v>19</v>
      </c>
      <c r="F272" s="289">
        <v>1</v>
      </c>
      <c r="G272" s="39"/>
      <c r="H272" s="45"/>
    </row>
    <row r="273" s="2" customFormat="1" ht="16.8" customHeight="1">
      <c r="A273" s="39"/>
      <c r="B273" s="45"/>
      <c r="C273" s="284" t="s">
        <v>210</v>
      </c>
      <c r="D273" s="285" t="s">
        <v>210</v>
      </c>
      <c r="E273" s="286" t="s">
        <v>19</v>
      </c>
      <c r="F273" s="287">
        <v>1</v>
      </c>
      <c r="G273" s="39"/>
      <c r="H273" s="45"/>
    </row>
    <row r="274" s="2" customFormat="1">
      <c r="A274" s="39"/>
      <c r="B274" s="45"/>
      <c r="C274" s="288" t="s">
        <v>210</v>
      </c>
      <c r="D274" s="288" t="s">
        <v>873</v>
      </c>
      <c r="E274" s="18" t="s">
        <v>19</v>
      </c>
      <c r="F274" s="289">
        <v>1</v>
      </c>
      <c r="G274" s="39"/>
      <c r="H274" s="45"/>
    </row>
    <row r="275" s="2" customFormat="1" ht="26.4" customHeight="1">
      <c r="A275" s="39"/>
      <c r="B275" s="45"/>
      <c r="C275" s="283" t="s">
        <v>100</v>
      </c>
      <c r="D275" s="283" t="s">
        <v>101</v>
      </c>
      <c r="E275" s="39"/>
      <c r="F275" s="39"/>
      <c r="G275" s="39"/>
      <c r="H275" s="45"/>
    </row>
    <row r="276" s="2" customFormat="1" ht="16.8" customHeight="1">
      <c r="A276" s="39"/>
      <c r="B276" s="45"/>
      <c r="C276" s="284" t="s">
        <v>184</v>
      </c>
      <c r="D276" s="285" t="s">
        <v>184</v>
      </c>
      <c r="E276" s="286" t="s">
        <v>19</v>
      </c>
      <c r="F276" s="287">
        <v>0</v>
      </c>
      <c r="G276" s="39"/>
      <c r="H276" s="45"/>
    </row>
    <row r="277" s="2" customFormat="1">
      <c r="A277" s="39"/>
      <c r="B277" s="45"/>
      <c r="C277" s="288" t="s">
        <v>184</v>
      </c>
      <c r="D277" s="288" t="s">
        <v>2268</v>
      </c>
      <c r="E277" s="18" t="s">
        <v>19</v>
      </c>
      <c r="F277" s="289">
        <v>0</v>
      </c>
      <c r="G277" s="39"/>
      <c r="H277" s="45"/>
    </row>
    <row r="278" s="2" customFormat="1" ht="16.8" customHeight="1">
      <c r="A278" s="39"/>
      <c r="B278" s="45"/>
      <c r="C278" s="284" t="s">
        <v>265</v>
      </c>
      <c r="D278" s="285" t="s">
        <v>265</v>
      </c>
      <c r="E278" s="286" t="s">
        <v>19</v>
      </c>
      <c r="F278" s="287">
        <v>2300</v>
      </c>
      <c r="G278" s="39"/>
      <c r="H278" s="45"/>
    </row>
    <row r="279" s="2" customFormat="1" ht="16.8" customHeight="1">
      <c r="A279" s="39"/>
      <c r="B279" s="45"/>
      <c r="C279" s="288" t="s">
        <v>265</v>
      </c>
      <c r="D279" s="288" t="s">
        <v>1024</v>
      </c>
      <c r="E279" s="18" t="s">
        <v>19</v>
      </c>
      <c r="F279" s="289">
        <v>2300</v>
      </c>
      <c r="G279" s="39"/>
      <c r="H279" s="45"/>
    </row>
    <row r="280" s="2" customFormat="1" ht="16.8" customHeight="1">
      <c r="A280" s="39"/>
      <c r="B280" s="45"/>
      <c r="C280" s="284" t="s">
        <v>362</v>
      </c>
      <c r="D280" s="285" t="s">
        <v>362</v>
      </c>
      <c r="E280" s="286" t="s">
        <v>19</v>
      </c>
      <c r="F280" s="287">
        <v>618.19200000000001</v>
      </c>
      <c r="G280" s="39"/>
      <c r="H280" s="45"/>
    </row>
    <row r="281" s="2" customFormat="1">
      <c r="A281" s="39"/>
      <c r="B281" s="45"/>
      <c r="C281" s="288" t="s">
        <v>362</v>
      </c>
      <c r="D281" s="288" t="s">
        <v>1062</v>
      </c>
      <c r="E281" s="18" t="s">
        <v>19</v>
      </c>
      <c r="F281" s="289">
        <v>618.19200000000001</v>
      </c>
      <c r="G281" s="39"/>
      <c r="H281" s="45"/>
    </row>
    <row r="282" s="2" customFormat="1" ht="16.8" customHeight="1">
      <c r="A282" s="39"/>
      <c r="B282" s="45"/>
      <c r="C282" s="290" t="s">
        <v>2267</v>
      </c>
      <c r="D282" s="39"/>
      <c r="E282" s="39"/>
      <c r="F282" s="39"/>
      <c r="G282" s="39"/>
      <c r="H282" s="45"/>
    </row>
    <row r="283" s="2" customFormat="1" ht="16.8" customHeight="1">
      <c r="A283" s="39"/>
      <c r="B283" s="45"/>
      <c r="C283" s="288" t="s">
        <v>1057</v>
      </c>
      <c r="D283" s="288" t="s">
        <v>1058</v>
      </c>
      <c r="E283" s="18" t="s">
        <v>313</v>
      </c>
      <c r="F283" s="289">
        <v>1282.1759999999999</v>
      </c>
      <c r="G283" s="39"/>
      <c r="H283" s="45"/>
    </row>
    <row r="284" s="2" customFormat="1" ht="16.8" customHeight="1">
      <c r="A284" s="39"/>
      <c r="B284" s="45"/>
      <c r="C284" s="284" t="s">
        <v>266</v>
      </c>
      <c r="D284" s="285" t="s">
        <v>266</v>
      </c>
      <c r="E284" s="286" t="s">
        <v>19</v>
      </c>
      <c r="F284" s="287">
        <v>182.40000000000001</v>
      </c>
      <c r="G284" s="39"/>
      <c r="H284" s="45"/>
    </row>
    <row r="285" s="2" customFormat="1" ht="16.8" customHeight="1">
      <c r="A285" s="39"/>
      <c r="B285" s="45"/>
      <c r="C285" s="288" t="s">
        <v>266</v>
      </c>
      <c r="D285" s="288" t="s">
        <v>1069</v>
      </c>
      <c r="E285" s="18" t="s">
        <v>19</v>
      </c>
      <c r="F285" s="289">
        <v>182.40000000000001</v>
      </c>
      <c r="G285" s="39"/>
      <c r="H285" s="45"/>
    </row>
    <row r="286" s="2" customFormat="1" ht="16.8" customHeight="1">
      <c r="A286" s="39"/>
      <c r="B286" s="45"/>
      <c r="C286" s="290" t="s">
        <v>2267</v>
      </c>
      <c r="D286" s="39"/>
      <c r="E286" s="39"/>
      <c r="F286" s="39"/>
      <c r="G286" s="39"/>
      <c r="H286" s="45"/>
    </row>
    <row r="287" s="2" customFormat="1" ht="16.8" customHeight="1">
      <c r="A287" s="39"/>
      <c r="B287" s="45"/>
      <c r="C287" s="288" t="s">
        <v>1064</v>
      </c>
      <c r="D287" s="288" t="s">
        <v>1065</v>
      </c>
      <c r="E287" s="18" t="s">
        <v>313</v>
      </c>
      <c r="F287" s="289">
        <v>364.80000000000001</v>
      </c>
      <c r="G287" s="39"/>
      <c r="H287" s="45"/>
    </row>
    <row r="288" s="2" customFormat="1" ht="16.8" customHeight="1">
      <c r="A288" s="39"/>
      <c r="B288" s="45"/>
      <c r="C288" s="284" t="s">
        <v>469</v>
      </c>
      <c r="D288" s="285" t="s">
        <v>469</v>
      </c>
      <c r="E288" s="286" t="s">
        <v>19</v>
      </c>
      <c r="F288" s="287">
        <v>810</v>
      </c>
      <c r="G288" s="39"/>
      <c r="H288" s="45"/>
    </row>
    <row r="289" s="2" customFormat="1" ht="16.8" customHeight="1">
      <c r="A289" s="39"/>
      <c r="B289" s="45"/>
      <c r="C289" s="288" t="s">
        <v>469</v>
      </c>
      <c r="D289" s="288" t="s">
        <v>1082</v>
      </c>
      <c r="E289" s="18" t="s">
        <v>19</v>
      </c>
      <c r="F289" s="289">
        <v>810</v>
      </c>
      <c r="G289" s="39"/>
      <c r="H289" s="45"/>
    </row>
    <row r="290" s="2" customFormat="1" ht="16.8" customHeight="1">
      <c r="A290" s="39"/>
      <c r="B290" s="45"/>
      <c r="C290" s="290" t="s">
        <v>2267</v>
      </c>
      <c r="D290" s="39"/>
      <c r="E290" s="39"/>
      <c r="F290" s="39"/>
      <c r="G290" s="39"/>
      <c r="H290" s="45"/>
    </row>
    <row r="291" s="2" customFormat="1" ht="16.8" customHeight="1">
      <c r="A291" s="39"/>
      <c r="B291" s="45"/>
      <c r="C291" s="288" t="s">
        <v>1077</v>
      </c>
      <c r="D291" s="288" t="s">
        <v>1078</v>
      </c>
      <c r="E291" s="18" t="s">
        <v>388</v>
      </c>
      <c r="F291" s="289">
        <v>1990</v>
      </c>
      <c r="G291" s="39"/>
      <c r="H291" s="45"/>
    </row>
    <row r="292" s="2" customFormat="1" ht="16.8" customHeight="1">
      <c r="A292" s="39"/>
      <c r="B292" s="45"/>
      <c r="C292" s="284" t="s">
        <v>471</v>
      </c>
      <c r="D292" s="285" t="s">
        <v>471</v>
      </c>
      <c r="E292" s="286" t="s">
        <v>19</v>
      </c>
      <c r="F292" s="287">
        <v>525</v>
      </c>
      <c r="G292" s="39"/>
      <c r="H292" s="45"/>
    </row>
    <row r="293" s="2" customFormat="1" ht="16.8" customHeight="1">
      <c r="A293" s="39"/>
      <c r="B293" s="45"/>
      <c r="C293" s="288" t="s">
        <v>471</v>
      </c>
      <c r="D293" s="288" t="s">
        <v>1089</v>
      </c>
      <c r="E293" s="18" t="s">
        <v>19</v>
      </c>
      <c r="F293" s="289">
        <v>525</v>
      </c>
      <c r="G293" s="39"/>
      <c r="H293" s="45"/>
    </row>
    <row r="294" s="2" customFormat="1" ht="16.8" customHeight="1">
      <c r="A294" s="39"/>
      <c r="B294" s="45"/>
      <c r="C294" s="290" t="s">
        <v>2267</v>
      </c>
      <c r="D294" s="39"/>
      <c r="E294" s="39"/>
      <c r="F294" s="39"/>
      <c r="G294" s="39"/>
      <c r="H294" s="45"/>
    </row>
    <row r="295" s="2" customFormat="1" ht="16.8" customHeight="1">
      <c r="A295" s="39"/>
      <c r="B295" s="45"/>
      <c r="C295" s="288" t="s">
        <v>1084</v>
      </c>
      <c r="D295" s="288" t="s">
        <v>1085</v>
      </c>
      <c r="E295" s="18" t="s">
        <v>388</v>
      </c>
      <c r="F295" s="289">
        <v>1050</v>
      </c>
      <c r="G295" s="39"/>
      <c r="H295" s="45"/>
    </row>
    <row r="296" s="2" customFormat="1" ht="16.8" customHeight="1">
      <c r="A296" s="39"/>
      <c r="B296" s="45"/>
      <c r="C296" s="284" t="s">
        <v>473</v>
      </c>
      <c r="D296" s="285" t="s">
        <v>473</v>
      </c>
      <c r="E296" s="286" t="s">
        <v>19</v>
      </c>
      <c r="F296" s="287">
        <v>5.5439999999999996</v>
      </c>
      <c r="G296" s="39"/>
      <c r="H296" s="45"/>
    </row>
    <row r="297" s="2" customFormat="1" ht="16.8" customHeight="1">
      <c r="A297" s="39"/>
      <c r="B297" s="45"/>
      <c r="C297" s="288" t="s">
        <v>473</v>
      </c>
      <c r="D297" s="288" t="s">
        <v>1040</v>
      </c>
      <c r="E297" s="18" t="s">
        <v>19</v>
      </c>
      <c r="F297" s="289">
        <v>5.5439999999999996</v>
      </c>
      <c r="G297" s="39"/>
      <c r="H297" s="45"/>
    </row>
    <row r="298" s="2" customFormat="1" ht="16.8" customHeight="1">
      <c r="A298" s="39"/>
      <c r="B298" s="45"/>
      <c r="C298" s="290" t="s">
        <v>2267</v>
      </c>
      <c r="D298" s="39"/>
      <c r="E298" s="39"/>
      <c r="F298" s="39"/>
      <c r="G298" s="39"/>
      <c r="H298" s="45"/>
    </row>
    <row r="299" s="2" customFormat="1" ht="16.8" customHeight="1">
      <c r="A299" s="39"/>
      <c r="B299" s="45"/>
      <c r="C299" s="284" t="s">
        <v>197</v>
      </c>
      <c r="D299" s="285" t="s">
        <v>197</v>
      </c>
      <c r="E299" s="286" t="s">
        <v>19</v>
      </c>
      <c r="F299" s="287">
        <v>6.6852499999999999</v>
      </c>
      <c r="G299" s="39"/>
      <c r="H299" s="45"/>
    </row>
    <row r="300" s="2" customFormat="1">
      <c r="A300" s="39"/>
      <c r="B300" s="45"/>
      <c r="C300" s="288" t="s">
        <v>197</v>
      </c>
      <c r="D300" s="288" t="s">
        <v>317</v>
      </c>
      <c r="E300" s="18" t="s">
        <v>19</v>
      </c>
      <c r="F300" s="289">
        <v>6.6852499999999999</v>
      </c>
      <c r="G300" s="39"/>
      <c r="H300" s="45"/>
    </row>
    <row r="301" s="2" customFormat="1" ht="16.8" customHeight="1">
      <c r="A301" s="39"/>
      <c r="B301" s="45"/>
      <c r="C301" s="284" t="s">
        <v>202</v>
      </c>
      <c r="D301" s="285" t="s">
        <v>202</v>
      </c>
      <c r="E301" s="286" t="s">
        <v>19</v>
      </c>
      <c r="F301" s="287">
        <v>0.63</v>
      </c>
      <c r="G301" s="39"/>
      <c r="H301" s="45"/>
    </row>
    <row r="302" s="2" customFormat="1">
      <c r="A302" s="39"/>
      <c r="B302" s="45"/>
      <c r="C302" s="288" t="s">
        <v>202</v>
      </c>
      <c r="D302" s="288" t="s">
        <v>323</v>
      </c>
      <c r="E302" s="18" t="s">
        <v>19</v>
      </c>
      <c r="F302" s="289">
        <v>0.63</v>
      </c>
      <c r="G302" s="39"/>
      <c r="H302" s="45"/>
    </row>
    <row r="303" s="2" customFormat="1" ht="16.8" customHeight="1">
      <c r="A303" s="39"/>
      <c r="B303" s="45"/>
      <c r="C303" s="284" t="s">
        <v>218</v>
      </c>
      <c r="D303" s="285" t="s">
        <v>218</v>
      </c>
      <c r="E303" s="286" t="s">
        <v>19</v>
      </c>
      <c r="F303" s="287">
        <v>102.84999999999999</v>
      </c>
      <c r="G303" s="39"/>
      <c r="H303" s="45"/>
    </row>
    <row r="304" s="2" customFormat="1" ht="16.8" customHeight="1">
      <c r="A304" s="39"/>
      <c r="B304" s="45"/>
      <c r="C304" s="288" t="s">
        <v>218</v>
      </c>
      <c r="D304" s="288" t="s">
        <v>392</v>
      </c>
      <c r="E304" s="18" t="s">
        <v>19</v>
      </c>
      <c r="F304" s="289">
        <v>102.84999999999999</v>
      </c>
      <c r="G304" s="39"/>
      <c r="H304" s="45"/>
    </row>
    <row r="305" s="2" customFormat="1" ht="16.8" customHeight="1">
      <c r="A305" s="39"/>
      <c r="B305" s="45"/>
      <c r="C305" s="284" t="s">
        <v>225</v>
      </c>
      <c r="D305" s="285" t="s">
        <v>225</v>
      </c>
      <c r="E305" s="286" t="s">
        <v>19</v>
      </c>
      <c r="F305" s="287">
        <v>50</v>
      </c>
      <c r="G305" s="39"/>
      <c r="H305" s="45"/>
    </row>
    <row r="306" s="2" customFormat="1">
      <c r="A306" s="39"/>
      <c r="B306" s="45"/>
      <c r="C306" s="288" t="s">
        <v>225</v>
      </c>
      <c r="D306" s="288" t="s">
        <v>341</v>
      </c>
      <c r="E306" s="18" t="s">
        <v>19</v>
      </c>
      <c r="F306" s="289">
        <v>50</v>
      </c>
      <c r="G306" s="39"/>
      <c r="H306" s="45"/>
    </row>
    <row r="307" s="2" customFormat="1" ht="16.8" customHeight="1">
      <c r="A307" s="39"/>
      <c r="B307" s="45"/>
      <c r="C307" s="284" t="s">
        <v>210</v>
      </c>
      <c r="D307" s="285" t="s">
        <v>210</v>
      </c>
      <c r="E307" s="286" t="s">
        <v>19</v>
      </c>
      <c r="F307" s="287">
        <v>65.642499999999998</v>
      </c>
      <c r="G307" s="39"/>
      <c r="H307" s="45"/>
    </row>
    <row r="308" s="2" customFormat="1" ht="16.8" customHeight="1">
      <c r="A308" s="39"/>
      <c r="B308" s="45"/>
      <c r="C308" s="288" t="s">
        <v>210</v>
      </c>
      <c r="D308" s="288" t="s">
        <v>369</v>
      </c>
      <c r="E308" s="18" t="s">
        <v>19</v>
      </c>
      <c r="F308" s="289">
        <v>65.642499999999998</v>
      </c>
      <c r="G308" s="39"/>
      <c r="H308" s="45"/>
    </row>
    <row r="309" s="2" customFormat="1" ht="16.8" customHeight="1">
      <c r="A309" s="39"/>
      <c r="B309" s="45"/>
      <c r="C309" s="290" t="s">
        <v>2267</v>
      </c>
      <c r="D309" s="39"/>
      <c r="E309" s="39"/>
      <c r="F309" s="39"/>
      <c r="G309" s="39"/>
      <c r="H309" s="45"/>
    </row>
    <row r="310" s="2" customFormat="1" ht="16.8" customHeight="1">
      <c r="A310" s="39"/>
      <c r="B310" s="45"/>
      <c r="C310" s="288" t="s">
        <v>364</v>
      </c>
      <c r="D310" s="288" t="s">
        <v>365</v>
      </c>
      <c r="E310" s="18" t="s">
        <v>297</v>
      </c>
      <c r="F310" s="289">
        <v>68.722999999999999</v>
      </c>
      <c r="G310" s="39"/>
      <c r="H310" s="45"/>
    </row>
    <row r="311" s="2" customFormat="1" ht="16.8" customHeight="1">
      <c r="A311" s="39"/>
      <c r="B311" s="45"/>
      <c r="C311" s="288" t="s">
        <v>396</v>
      </c>
      <c r="D311" s="288" t="s">
        <v>397</v>
      </c>
      <c r="E311" s="18" t="s">
        <v>297</v>
      </c>
      <c r="F311" s="289">
        <v>-68.722999999999999</v>
      </c>
      <c r="G311" s="39"/>
      <c r="H311" s="45"/>
    </row>
    <row r="312" s="2" customFormat="1" ht="16.8" customHeight="1">
      <c r="A312" s="39"/>
      <c r="B312" s="45"/>
      <c r="C312" s="284" t="s">
        <v>378</v>
      </c>
      <c r="D312" s="285" t="s">
        <v>378</v>
      </c>
      <c r="E312" s="286" t="s">
        <v>19</v>
      </c>
      <c r="F312" s="287">
        <v>64.5</v>
      </c>
      <c r="G312" s="39"/>
      <c r="H312" s="45"/>
    </row>
    <row r="313" s="2" customFormat="1">
      <c r="A313" s="39"/>
      <c r="B313" s="45"/>
      <c r="C313" s="288" t="s">
        <v>378</v>
      </c>
      <c r="D313" s="288" t="s">
        <v>379</v>
      </c>
      <c r="E313" s="18" t="s">
        <v>19</v>
      </c>
      <c r="F313" s="289">
        <v>64.5</v>
      </c>
      <c r="G313" s="39"/>
      <c r="H313" s="45"/>
    </row>
    <row r="314" s="2" customFormat="1" ht="16.8" customHeight="1">
      <c r="A314" s="39"/>
      <c r="B314" s="45"/>
      <c r="C314" s="284" t="s">
        <v>384</v>
      </c>
      <c r="D314" s="285" t="s">
        <v>384</v>
      </c>
      <c r="E314" s="286" t="s">
        <v>19</v>
      </c>
      <c r="F314" s="287">
        <v>64.5</v>
      </c>
      <c r="G314" s="39"/>
      <c r="H314" s="45"/>
    </row>
    <row r="315" s="2" customFormat="1">
      <c r="A315" s="39"/>
      <c r="B315" s="45"/>
      <c r="C315" s="288" t="s">
        <v>384</v>
      </c>
      <c r="D315" s="288" t="s">
        <v>385</v>
      </c>
      <c r="E315" s="18" t="s">
        <v>19</v>
      </c>
      <c r="F315" s="289">
        <v>64.5</v>
      </c>
      <c r="G315" s="39"/>
      <c r="H315" s="45"/>
    </row>
    <row r="316" s="2" customFormat="1" ht="16.8" customHeight="1">
      <c r="A316" s="39"/>
      <c r="B316" s="45"/>
      <c r="C316" s="284" t="s">
        <v>270</v>
      </c>
      <c r="D316" s="285" t="s">
        <v>270</v>
      </c>
      <c r="E316" s="286" t="s">
        <v>19</v>
      </c>
      <c r="F316" s="287">
        <v>2.5</v>
      </c>
      <c r="G316" s="39"/>
      <c r="H316" s="45"/>
    </row>
    <row r="317" s="2" customFormat="1">
      <c r="A317" s="39"/>
      <c r="B317" s="45"/>
      <c r="C317" s="288" t="s">
        <v>270</v>
      </c>
      <c r="D317" s="288" t="s">
        <v>348</v>
      </c>
      <c r="E317" s="18" t="s">
        <v>19</v>
      </c>
      <c r="F317" s="289">
        <v>2.5</v>
      </c>
      <c r="G317" s="39"/>
      <c r="H317" s="45"/>
    </row>
    <row r="318" s="2" customFormat="1" ht="16.8" customHeight="1">
      <c r="A318" s="39"/>
      <c r="B318" s="45"/>
      <c r="C318" s="290" t="s">
        <v>2267</v>
      </c>
      <c r="D318" s="39"/>
      <c r="E318" s="39"/>
      <c r="F318" s="39"/>
      <c r="G318" s="39"/>
      <c r="H318" s="45"/>
    </row>
    <row r="319" s="2" customFormat="1" ht="16.8" customHeight="1">
      <c r="A319" s="39"/>
      <c r="B319" s="45"/>
      <c r="C319" s="288" t="s">
        <v>342</v>
      </c>
      <c r="D319" s="288" t="s">
        <v>343</v>
      </c>
      <c r="E319" s="18" t="s">
        <v>327</v>
      </c>
      <c r="F319" s="289">
        <v>33.740000000000002</v>
      </c>
      <c r="G319" s="39"/>
      <c r="H319" s="45"/>
    </row>
    <row r="320" s="2" customFormat="1" ht="16.8" customHeight="1">
      <c r="A320" s="39"/>
      <c r="B320" s="45"/>
      <c r="C320" s="284" t="s">
        <v>272</v>
      </c>
      <c r="D320" s="285" t="s">
        <v>272</v>
      </c>
      <c r="E320" s="286" t="s">
        <v>19</v>
      </c>
      <c r="F320" s="287">
        <v>16</v>
      </c>
      <c r="G320" s="39"/>
      <c r="H320" s="45"/>
    </row>
    <row r="321" s="2" customFormat="1" ht="16.8" customHeight="1">
      <c r="A321" s="39"/>
      <c r="B321" s="45"/>
      <c r="C321" s="288" t="s">
        <v>272</v>
      </c>
      <c r="D321" s="288" t="s">
        <v>332</v>
      </c>
      <c r="E321" s="18" t="s">
        <v>19</v>
      </c>
      <c r="F321" s="289">
        <v>16</v>
      </c>
      <c r="G321" s="39"/>
      <c r="H321" s="45"/>
    </row>
    <row r="322" s="2" customFormat="1" ht="16.8" customHeight="1">
      <c r="A322" s="39"/>
      <c r="B322" s="45"/>
      <c r="C322" s="290" t="s">
        <v>2267</v>
      </c>
      <c r="D322" s="39"/>
      <c r="E322" s="39"/>
      <c r="F322" s="39"/>
      <c r="G322" s="39"/>
      <c r="H322" s="45"/>
    </row>
    <row r="323" s="2" customFormat="1" ht="16.8" customHeight="1">
      <c r="A323" s="39"/>
      <c r="B323" s="45"/>
      <c r="C323" s="288" t="s">
        <v>325</v>
      </c>
      <c r="D323" s="288" t="s">
        <v>326</v>
      </c>
      <c r="E323" s="18" t="s">
        <v>327</v>
      </c>
      <c r="F323" s="289">
        <v>155.19999999999999</v>
      </c>
      <c r="G323" s="39"/>
      <c r="H323" s="45"/>
    </row>
    <row r="324" s="2" customFormat="1" ht="16.8" customHeight="1">
      <c r="A324" s="39"/>
      <c r="B324" s="45"/>
      <c r="C324" s="284" t="s">
        <v>274</v>
      </c>
      <c r="D324" s="285" t="s">
        <v>274</v>
      </c>
      <c r="E324" s="286" t="s">
        <v>19</v>
      </c>
      <c r="F324" s="287">
        <v>125</v>
      </c>
      <c r="G324" s="39"/>
      <c r="H324" s="45"/>
    </row>
    <row r="325" s="2" customFormat="1" ht="16.8" customHeight="1">
      <c r="A325" s="39"/>
      <c r="B325" s="45"/>
      <c r="C325" s="288" t="s">
        <v>274</v>
      </c>
      <c r="D325" s="288" t="s">
        <v>307</v>
      </c>
      <c r="E325" s="18" t="s">
        <v>19</v>
      </c>
      <c r="F325" s="289">
        <v>125</v>
      </c>
      <c r="G325" s="39"/>
      <c r="H325" s="45"/>
    </row>
    <row r="326" s="2" customFormat="1" ht="16.8" customHeight="1">
      <c r="A326" s="39"/>
      <c r="B326" s="45"/>
      <c r="C326" s="290" t="s">
        <v>2267</v>
      </c>
      <c r="D326" s="39"/>
      <c r="E326" s="39"/>
      <c r="F326" s="39"/>
      <c r="G326" s="39"/>
      <c r="H326" s="45"/>
    </row>
    <row r="327" s="2" customFormat="1">
      <c r="A327" s="39"/>
      <c r="B327" s="45"/>
      <c r="C327" s="288" t="s">
        <v>302</v>
      </c>
      <c r="D327" s="288" t="s">
        <v>303</v>
      </c>
      <c r="E327" s="18" t="s">
        <v>297</v>
      </c>
      <c r="F327" s="289">
        <v>126.575</v>
      </c>
      <c r="G327" s="39"/>
      <c r="H327" s="45"/>
    </row>
    <row r="328" s="2" customFormat="1" ht="16.8" customHeight="1">
      <c r="A328" s="39"/>
      <c r="B328" s="45"/>
      <c r="C328" s="284" t="s">
        <v>277</v>
      </c>
      <c r="D328" s="285" t="s">
        <v>277</v>
      </c>
      <c r="E328" s="286" t="s">
        <v>19</v>
      </c>
      <c r="F328" s="287">
        <v>3.0800000000000001</v>
      </c>
      <c r="G328" s="39"/>
      <c r="H328" s="45"/>
    </row>
    <row r="329" s="2" customFormat="1" ht="16.8" customHeight="1">
      <c r="A329" s="39"/>
      <c r="B329" s="45"/>
      <c r="C329" s="288" t="s">
        <v>277</v>
      </c>
      <c r="D329" s="288" t="s">
        <v>370</v>
      </c>
      <c r="E329" s="18" t="s">
        <v>19</v>
      </c>
      <c r="F329" s="289">
        <v>3.0800000000000001</v>
      </c>
      <c r="G329" s="39"/>
      <c r="H329" s="45"/>
    </row>
    <row r="330" s="2" customFormat="1" ht="16.8" customHeight="1">
      <c r="A330" s="39"/>
      <c r="B330" s="45"/>
      <c r="C330" s="290" t="s">
        <v>2267</v>
      </c>
      <c r="D330" s="39"/>
      <c r="E330" s="39"/>
      <c r="F330" s="39"/>
      <c r="G330" s="39"/>
      <c r="H330" s="45"/>
    </row>
    <row r="331" s="2" customFormat="1" ht="16.8" customHeight="1">
      <c r="A331" s="39"/>
      <c r="B331" s="45"/>
      <c r="C331" s="288" t="s">
        <v>364</v>
      </c>
      <c r="D331" s="288" t="s">
        <v>365</v>
      </c>
      <c r="E331" s="18" t="s">
        <v>297</v>
      </c>
      <c r="F331" s="289">
        <v>68.722999999999999</v>
      </c>
      <c r="G331" s="39"/>
      <c r="H331" s="45"/>
    </row>
    <row r="332" s="2" customFormat="1" ht="16.8" customHeight="1">
      <c r="A332" s="39"/>
      <c r="B332" s="45"/>
      <c r="C332" s="288" t="s">
        <v>396</v>
      </c>
      <c r="D332" s="288" t="s">
        <v>397</v>
      </c>
      <c r="E332" s="18" t="s">
        <v>297</v>
      </c>
      <c r="F332" s="289">
        <v>-68.722999999999999</v>
      </c>
      <c r="G332" s="39"/>
      <c r="H332" s="45"/>
    </row>
    <row r="333" s="2" customFormat="1" ht="16.8" customHeight="1">
      <c r="A333" s="39"/>
      <c r="B333" s="45"/>
      <c r="C333" s="284" t="s">
        <v>279</v>
      </c>
      <c r="D333" s="285" t="s">
        <v>279</v>
      </c>
      <c r="E333" s="286" t="s">
        <v>19</v>
      </c>
      <c r="F333" s="287">
        <v>0.20000000000000001</v>
      </c>
      <c r="G333" s="39"/>
      <c r="H333" s="45"/>
    </row>
    <row r="334" s="2" customFormat="1" ht="16.8" customHeight="1">
      <c r="A334" s="39"/>
      <c r="B334" s="45"/>
      <c r="C334" s="288" t="s">
        <v>279</v>
      </c>
      <c r="D334" s="288" t="s">
        <v>349</v>
      </c>
      <c r="E334" s="18" t="s">
        <v>19</v>
      </c>
      <c r="F334" s="289">
        <v>0.20000000000000001</v>
      </c>
      <c r="G334" s="39"/>
      <c r="H334" s="45"/>
    </row>
    <row r="335" s="2" customFormat="1" ht="16.8" customHeight="1">
      <c r="A335" s="39"/>
      <c r="B335" s="45"/>
      <c r="C335" s="290" t="s">
        <v>2267</v>
      </c>
      <c r="D335" s="39"/>
      <c r="E335" s="39"/>
      <c r="F335" s="39"/>
      <c r="G335" s="39"/>
      <c r="H335" s="45"/>
    </row>
    <row r="336" s="2" customFormat="1" ht="16.8" customHeight="1">
      <c r="A336" s="39"/>
      <c r="B336" s="45"/>
      <c r="C336" s="288" t="s">
        <v>342</v>
      </c>
      <c r="D336" s="288" t="s">
        <v>343</v>
      </c>
      <c r="E336" s="18" t="s">
        <v>327</v>
      </c>
      <c r="F336" s="289">
        <v>33.740000000000002</v>
      </c>
      <c r="G336" s="39"/>
      <c r="H336" s="45"/>
    </row>
    <row r="337" s="2" customFormat="1" ht="16.8" customHeight="1">
      <c r="A337" s="39"/>
      <c r="B337" s="45"/>
      <c r="C337" s="284" t="s">
        <v>281</v>
      </c>
      <c r="D337" s="285" t="s">
        <v>281</v>
      </c>
      <c r="E337" s="286" t="s">
        <v>19</v>
      </c>
      <c r="F337" s="287">
        <v>18.199999999999999</v>
      </c>
      <c r="G337" s="39"/>
      <c r="H337" s="45"/>
    </row>
    <row r="338" s="2" customFormat="1" ht="16.8" customHeight="1">
      <c r="A338" s="39"/>
      <c r="B338" s="45"/>
      <c r="C338" s="288" t="s">
        <v>281</v>
      </c>
      <c r="D338" s="288" t="s">
        <v>333</v>
      </c>
      <c r="E338" s="18" t="s">
        <v>19</v>
      </c>
      <c r="F338" s="289">
        <v>18.199999999999999</v>
      </c>
      <c r="G338" s="39"/>
      <c r="H338" s="45"/>
    </row>
    <row r="339" s="2" customFormat="1" ht="16.8" customHeight="1">
      <c r="A339" s="39"/>
      <c r="B339" s="45"/>
      <c r="C339" s="290" t="s">
        <v>2267</v>
      </c>
      <c r="D339" s="39"/>
      <c r="E339" s="39"/>
      <c r="F339" s="39"/>
      <c r="G339" s="39"/>
      <c r="H339" s="45"/>
    </row>
    <row r="340" s="2" customFormat="1" ht="16.8" customHeight="1">
      <c r="A340" s="39"/>
      <c r="B340" s="45"/>
      <c r="C340" s="288" t="s">
        <v>325</v>
      </c>
      <c r="D340" s="288" t="s">
        <v>326</v>
      </c>
      <c r="E340" s="18" t="s">
        <v>327</v>
      </c>
      <c r="F340" s="289">
        <v>155.19999999999999</v>
      </c>
      <c r="G340" s="39"/>
      <c r="H340" s="45"/>
    </row>
    <row r="341" s="2" customFormat="1" ht="16.8" customHeight="1">
      <c r="A341" s="39"/>
      <c r="B341" s="45"/>
      <c r="C341" s="284" t="s">
        <v>308</v>
      </c>
      <c r="D341" s="285" t="s">
        <v>308</v>
      </c>
      <c r="E341" s="286" t="s">
        <v>19</v>
      </c>
      <c r="F341" s="287">
        <v>126.575</v>
      </c>
      <c r="G341" s="39"/>
      <c r="H341" s="45"/>
    </row>
    <row r="342" s="2" customFormat="1" ht="16.8" customHeight="1">
      <c r="A342" s="39"/>
      <c r="B342" s="45"/>
      <c r="C342" s="288" t="s">
        <v>308</v>
      </c>
      <c r="D342" s="288" t="s">
        <v>309</v>
      </c>
      <c r="E342" s="18" t="s">
        <v>19</v>
      </c>
      <c r="F342" s="289">
        <v>126.575</v>
      </c>
      <c r="G342" s="39"/>
      <c r="H342" s="45"/>
    </row>
    <row r="343" s="2" customFormat="1" ht="16.8" customHeight="1">
      <c r="A343" s="39"/>
      <c r="B343" s="45"/>
      <c r="C343" s="284" t="s">
        <v>371</v>
      </c>
      <c r="D343" s="285" t="s">
        <v>371</v>
      </c>
      <c r="E343" s="286" t="s">
        <v>19</v>
      </c>
      <c r="F343" s="287">
        <v>68.722499999999997</v>
      </c>
      <c r="G343" s="39"/>
      <c r="H343" s="45"/>
    </row>
    <row r="344" s="2" customFormat="1" ht="16.8" customHeight="1">
      <c r="A344" s="39"/>
      <c r="B344" s="45"/>
      <c r="C344" s="288" t="s">
        <v>371</v>
      </c>
      <c r="D344" s="288" t="s">
        <v>372</v>
      </c>
      <c r="E344" s="18" t="s">
        <v>19</v>
      </c>
      <c r="F344" s="289">
        <v>68.722499999999997</v>
      </c>
      <c r="G344" s="39"/>
      <c r="H344" s="45"/>
    </row>
    <row r="345" s="2" customFormat="1" ht="16.8" customHeight="1">
      <c r="A345" s="39"/>
      <c r="B345" s="45"/>
      <c r="C345" s="284" t="s">
        <v>283</v>
      </c>
      <c r="D345" s="285" t="s">
        <v>283</v>
      </c>
      <c r="E345" s="286" t="s">
        <v>19</v>
      </c>
      <c r="F345" s="287">
        <v>0.64000000000000001</v>
      </c>
      <c r="G345" s="39"/>
      <c r="H345" s="45"/>
    </row>
    <row r="346" s="2" customFormat="1" ht="16.8" customHeight="1">
      <c r="A346" s="39"/>
      <c r="B346" s="45"/>
      <c r="C346" s="288" t="s">
        <v>283</v>
      </c>
      <c r="D346" s="288" t="s">
        <v>350</v>
      </c>
      <c r="E346" s="18" t="s">
        <v>19</v>
      </c>
      <c r="F346" s="289">
        <v>0.64000000000000001</v>
      </c>
      <c r="G346" s="39"/>
      <c r="H346" s="45"/>
    </row>
    <row r="347" s="2" customFormat="1" ht="16.8" customHeight="1">
      <c r="A347" s="39"/>
      <c r="B347" s="45"/>
      <c r="C347" s="290" t="s">
        <v>2267</v>
      </c>
      <c r="D347" s="39"/>
      <c r="E347" s="39"/>
      <c r="F347" s="39"/>
      <c r="G347" s="39"/>
      <c r="H347" s="45"/>
    </row>
    <row r="348" s="2" customFormat="1" ht="16.8" customHeight="1">
      <c r="A348" s="39"/>
      <c r="B348" s="45"/>
      <c r="C348" s="288" t="s">
        <v>342</v>
      </c>
      <c r="D348" s="288" t="s">
        <v>343</v>
      </c>
      <c r="E348" s="18" t="s">
        <v>327</v>
      </c>
      <c r="F348" s="289">
        <v>33.740000000000002</v>
      </c>
      <c r="G348" s="39"/>
      <c r="H348" s="45"/>
    </row>
    <row r="349" s="2" customFormat="1" ht="16.8" customHeight="1">
      <c r="A349" s="39"/>
      <c r="B349" s="45"/>
      <c r="C349" s="284" t="s">
        <v>334</v>
      </c>
      <c r="D349" s="285" t="s">
        <v>334</v>
      </c>
      <c r="E349" s="286" t="s">
        <v>19</v>
      </c>
      <c r="F349" s="287">
        <v>155.19999999999999</v>
      </c>
      <c r="G349" s="39"/>
      <c r="H349" s="45"/>
    </row>
    <row r="350" s="2" customFormat="1" ht="16.8" customHeight="1">
      <c r="A350" s="39"/>
      <c r="B350" s="45"/>
      <c r="C350" s="288" t="s">
        <v>334</v>
      </c>
      <c r="D350" s="288" t="s">
        <v>335</v>
      </c>
      <c r="E350" s="18" t="s">
        <v>19</v>
      </c>
      <c r="F350" s="289">
        <v>155.19999999999999</v>
      </c>
      <c r="G350" s="39"/>
      <c r="H350" s="45"/>
    </row>
    <row r="351" s="2" customFormat="1" ht="16.8" customHeight="1">
      <c r="A351" s="39"/>
      <c r="B351" s="45"/>
      <c r="C351" s="284" t="s">
        <v>285</v>
      </c>
      <c r="D351" s="285" t="s">
        <v>285</v>
      </c>
      <c r="E351" s="286" t="s">
        <v>19</v>
      </c>
      <c r="F351" s="287">
        <v>0.20000000000000001</v>
      </c>
      <c r="G351" s="39"/>
      <c r="H351" s="45"/>
    </row>
    <row r="352" s="2" customFormat="1" ht="16.8" customHeight="1">
      <c r="A352" s="39"/>
      <c r="B352" s="45"/>
      <c r="C352" s="288" t="s">
        <v>285</v>
      </c>
      <c r="D352" s="288" t="s">
        <v>351</v>
      </c>
      <c r="E352" s="18" t="s">
        <v>19</v>
      </c>
      <c r="F352" s="289">
        <v>0.20000000000000001</v>
      </c>
      <c r="G352" s="39"/>
      <c r="H352" s="45"/>
    </row>
    <row r="353" s="2" customFormat="1" ht="16.8" customHeight="1">
      <c r="A353" s="39"/>
      <c r="B353" s="45"/>
      <c r="C353" s="290" t="s">
        <v>2267</v>
      </c>
      <c r="D353" s="39"/>
      <c r="E353" s="39"/>
      <c r="F353" s="39"/>
      <c r="G353" s="39"/>
      <c r="H353" s="45"/>
    </row>
    <row r="354" s="2" customFormat="1" ht="16.8" customHeight="1">
      <c r="A354" s="39"/>
      <c r="B354" s="45"/>
      <c r="C354" s="288" t="s">
        <v>342</v>
      </c>
      <c r="D354" s="288" t="s">
        <v>343</v>
      </c>
      <c r="E354" s="18" t="s">
        <v>327</v>
      </c>
      <c r="F354" s="289">
        <v>33.740000000000002</v>
      </c>
      <c r="G354" s="39"/>
      <c r="H354" s="45"/>
    </row>
    <row r="355" s="2" customFormat="1" ht="16.8" customHeight="1">
      <c r="A355" s="39"/>
      <c r="B355" s="45"/>
      <c r="C355" s="284" t="s">
        <v>286</v>
      </c>
      <c r="D355" s="285" t="s">
        <v>286</v>
      </c>
      <c r="E355" s="286" t="s">
        <v>19</v>
      </c>
      <c r="F355" s="287">
        <v>16</v>
      </c>
      <c r="G355" s="39"/>
      <c r="H355" s="45"/>
    </row>
    <row r="356" s="2" customFormat="1">
      <c r="A356" s="39"/>
      <c r="B356" s="45"/>
      <c r="C356" s="288" t="s">
        <v>286</v>
      </c>
      <c r="D356" s="288" t="s">
        <v>352</v>
      </c>
      <c r="E356" s="18" t="s">
        <v>19</v>
      </c>
      <c r="F356" s="289">
        <v>16</v>
      </c>
      <c r="G356" s="39"/>
      <c r="H356" s="45"/>
    </row>
    <row r="357" s="2" customFormat="1" ht="16.8" customHeight="1">
      <c r="A357" s="39"/>
      <c r="B357" s="45"/>
      <c r="C357" s="290" t="s">
        <v>2267</v>
      </c>
      <c r="D357" s="39"/>
      <c r="E357" s="39"/>
      <c r="F357" s="39"/>
      <c r="G357" s="39"/>
      <c r="H357" s="45"/>
    </row>
    <row r="358" s="2" customFormat="1" ht="16.8" customHeight="1">
      <c r="A358" s="39"/>
      <c r="B358" s="45"/>
      <c r="C358" s="288" t="s">
        <v>342</v>
      </c>
      <c r="D358" s="288" t="s">
        <v>343</v>
      </c>
      <c r="E358" s="18" t="s">
        <v>327</v>
      </c>
      <c r="F358" s="289">
        <v>33.740000000000002</v>
      </c>
      <c r="G358" s="39"/>
      <c r="H358" s="45"/>
    </row>
    <row r="359" s="2" customFormat="1" ht="16.8" customHeight="1">
      <c r="A359" s="39"/>
      <c r="B359" s="45"/>
      <c r="C359" s="284" t="s">
        <v>287</v>
      </c>
      <c r="D359" s="285" t="s">
        <v>287</v>
      </c>
      <c r="E359" s="286" t="s">
        <v>19</v>
      </c>
      <c r="F359" s="287">
        <v>8</v>
      </c>
      <c r="G359" s="39"/>
      <c r="H359" s="45"/>
    </row>
    <row r="360" s="2" customFormat="1">
      <c r="A360" s="39"/>
      <c r="B360" s="45"/>
      <c r="C360" s="288" t="s">
        <v>287</v>
      </c>
      <c r="D360" s="288" t="s">
        <v>353</v>
      </c>
      <c r="E360" s="18" t="s">
        <v>19</v>
      </c>
      <c r="F360" s="289">
        <v>8</v>
      </c>
      <c r="G360" s="39"/>
      <c r="H360" s="45"/>
    </row>
    <row r="361" s="2" customFormat="1" ht="16.8" customHeight="1">
      <c r="A361" s="39"/>
      <c r="B361" s="45"/>
      <c r="C361" s="290" t="s">
        <v>2267</v>
      </c>
      <c r="D361" s="39"/>
      <c r="E361" s="39"/>
      <c r="F361" s="39"/>
      <c r="G361" s="39"/>
      <c r="H361" s="45"/>
    </row>
    <row r="362" s="2" customFormat="1" ht="16.8" customHeight="1">
      <c r="A362" s="39"/>
      <c r="B362" s="45"/>
      <c r="C362" s="288" t="s">
        <v>342</v>
      </c>
      <c r="D362" s="288" t="s">
        <v>343</v>
      </c>
      <c r="E362" s="18" t="s">
        <v>327</v>
      </c>
      <c r="F362" s="289">
        <v>33.740000000000002</v>
      </c>
      <c r="G362" s="39"/>
      <c r="H362" s="45"/>
    </row>
    <row r="363" s="2" customFormat="1" ht="16.8" customHeight="1">
      <c r="A363" s="39"/>
      <c r="B363" s="45"/>
      <c r="C363" s="284" t="s">
        <v>288</v>
      </c>
      <c r="D363" s="285" t="s">
        <v>288</v>
      </c>
      <c r="E363" s="286" t="s">
        <v>19</v>
      </c>
      <c r="F363" s="287">
        <v>2.3999999999999999</v>
      </c>
      <c r="G363" s="39"/>
      <c r="H363" s="45"/>
    </row>
    <row r="364" s="2" customFormat="1">
      <c r="A364" s="39"/>
      <c r="B364" s="45"/>
      <c r="C364" s="288" t="s">
        <v>288</v>
      </c>
      <c r="D364" s="288" t="s">
        <v>354</v>
      </c>
      <c r="E364" s="18" t="s">
        <v>19</v>
      </c>
      <c r="F364" s="289">
        <v>2.3999999999999999</v>
      </c>
      <c r="G364" s="39"/>
      <c r="H364" s="45"/>
    </row>
    <row r="365" s="2" customFormat="1" ht="16.8" customHeight="1">
      <c r="A365" s="39"/>
      <c r="B365" s="45"/>
      <c r="C365" s="290" t="s">
        <v>2267</v>
      </c>
      <c r="D365" s="39"/>
      <c r="E365" s="39"/>
      <c r="F365" s="39"/>
      <c r="G365" s="39"/>
      <c r="H365" s="45"/>
    </row>
    <row r="366" s="2" customFormat="1" ht="16.8" customHeight="1">
      <c r="A366" s="39"/>
      <c r="B366" s="45"/>
      <c r="C366" s="288" t="s">
        <v>342</v>
      </c>
      <c r="D366" s="288" t="s">
        <v>343</v>
      </c>
      <c r="E366" s="18" t="s">
        <v>327</v>
      </c>
      <c r="F366" s="289">
        <v>33.740000000000002</v>
      </c>
      <c r="G366" s="39"/>
      <c r="H366" s="45"/>
    </row>
    <row r="367" s="2" customFormat="1" ht="16.8" customHeight="1">
      <c r="A367" s="39"/>
      <c r="B367" s="45"/>
      <c r="C367" s="284" t="s">
        <v>290</v>
      </c>
      <c r="D367" s="285" t="s">
        <v>290</v>
      </c>
      <c r="E367" s="286" t="s">
        <v>19</v>
      </c>
      <c r="F367" s="287">
        <v>1.8</v>
      </c>
      <c r="G367" s="39"/>
      <c r="H367" s="45"/>
    </row>
    <row r="368" s="2" customFormat="1" ht="16.8" customHeight="1">
      <c r="A368" s="39"/>
      <c r="B368" s="45"/>
      <c r="C368" s="288" t="s">
        <v>290</v>
      </c>
      <c r="D368" s="288" t="s">
        <v>355</v>
      </c>
      <c r="E368" s="18" t="s">
        <v>19</v>
      </c>
      <c r="F368" s="289">
        <v>1.8</v>
      </c>
      <c r="G368" s="39"/>
      <c r="H368" s="45"/>
    </row>
    <row r="369" s="2" customFormat="1" ht="16.8" customHeight="1">
      <c r="A369" s="39"/>
      <c r="B369" s="45"/>
      <c r="C369" s="290" t="s">
        <v>2267</v>
      </c>
      <c r="D369" s="39"/>
      <c r="E369" s="39"/>
      <c r="F369" s="39"/>
      <c r="G369" s="39"/>
      <c r="H369" s="45"/>
    </row>
    <row r="370" s="2" customFormat="1" ht="16.8" customHeight="1">
      <c r="A370" s="39"/>
      <c r="B370" s="45"/>
      <c r="C370" s="288" t="s">
        <v>342</v>
      </c>
      <c r="D370" s="288" t="s">
        <v>343</v>
      </c>
      <c r="E370" s="18" t="s">
        <v>327</v>
      </c>
      <c r="F370" s="289">
        <v>33.740000000000002</v>
      </c>
      <c r="G370" s="39"/>
      <c r="H370" s="45"/>
    </row>
    <row r="371" s="2" customFormat="1" ht="16.8" customHeight="1">
      <c r="A371" s="39"/>
      <c r="B371" s="45"/>
      <c r="C371" s="284" t="s">
        <v>356</v>
      </c>
      <c r="D371" s="285" t="s">
        <v>356</v>
      </c>
      <c r="E371" s="286" t="s">
        <v>19</v>
      </c>
      <c r="F371" s="287">
        <v>33.740000000000002</v>
      </c>
      <c r="G371" s="39"/>
      <c r="H371" s="45"/>
    </row>
    <row r="372" s="2" customFormat="1" ht="16.8" customHeight="1">
      <c r="A372" s="39"/>
      <c r="B372" s="45"/>
      <c r="C372" s="288" t="s">
        <v>356</v>
      </c>
      <c r="D372" s="288" t="s">
        <v>357</v>
      </c>
      <c r="E372" s="18" t="s">
        <v>19</v>
      </c>
      <c r="F372" s="289">
        <v>33.740000000000002</v>
      </c>
      <c r="G372" s="39"/>
      <c r="H372" s="45"/>
    </row>
    <row r="373" s="2" customFormat="1" ht="26.4" customHeight="1">
      <c r="A373" s="39"/>
      <c r="B373" s="45"/>
      <c r="C373" s="283" t="s">
        <v>88</v>
      </c>
      <c r="D373" s="283" t="s">
        <v>89</v>
      </c>
      <c r="E373" s="39"/>
      <c r="F373" s="39"/>
      <c r="G373" s="39"/>
      <c r="H373" s="45"/>
    </row>
    <row r="374" s="2" customFormat="1" ht="16.8" customHeight="1">
      <c r="A374" s="39"/>
      <c r="B374" s="45"/>
      <c r="C374" s="284" t="s">
        <v>184</v>
      </c>
      <c r="D374" s="285" t="s">
        <v>184</v>
      </c>
      <c r="E374" s="286" t="s">
        <v>19</v>
      </c>
      <c r="F374" s="287">
        <v>16.800000000000001</v>
      </c>
      <c r="G374" s="39"/>
      <c r="H374" s="45"/>
    </row>
    <row r="375" s="2" customFormat="1" ht="16.8" customHeight="1">
      <c r="A375" s="39"/>
      <c r="B375" s="45"/>
      <c r="C375" s="288" t="s">
        <v>184</v>
      </c>
      <c r="D375" s="288" t="s">
        <v>411</v>
      </c>
      <c r="E375" s="18" t="s">
        <v>19</v>
      </c>
      <c r="F375" s="289">
        <v>16.800000000000001</v>
      </c>
      <c r="G375" s="39"/>
      <c r="H375" s="45"/>
    </row>
    <row r="376" s="2" customFormat="1" ht="16.8" customHeight="1">
      <c r="A376" s="39"/>
      <c r="B376" s="45"/>
      <c r="C376" s="284" t="s">
        <v>265</v>
      </c>
      <c r="D376" s="285" t="s">
        <v>265</v>
      </c>
      <c r="E376" s="286" t="s">
        <v>19</v>
      </c>
      <c r="F376" s="287">
        <v>360</v>
      </c>
      <c r="G376" s="39"/>
      <c r="H376" s="45"/>
    </row>
    <row r="377" s="2" customFormat="1" ht="16.8" customHeight="1">
      <c r="A377" s="39"/>
      <c r="B377" s="45"/>
      <c r="C377" s="288" t="s">
        <v>265</v>
      </c>
      <c r="D377" s="288" t="s">
        <v>464</v>
      </c>
      <c r="E377" s="18" t="s">
        <v>19</v>
      </c>
      <c r="F377" s="289">
        <v>360</v>
      </c>
      <c r="G377" s="39"/>
      <c r="H377" s="45"/>
    </row>
    <row r="378" s="2" customFormat="1" ht="16.8" customHeight="1">
      <c r="A378" s="39"/>
      <c r="B378" s="45"/>
      <c r="C378" s="290" t="s">
        <v>2267</v>
      </c>
      <c r="D378" s="39"/>
      <c r="E378" s="39"/>
      <c r="F378" s="39"/>
      <c r="G378" s="39"/>
      <c r="H378" s="45"/>
    </row>
    <row r="379" s="2" customFormat="1" ht="16.8" customHeight="1">
      <c r="A379" s="39"/>
      <c r="B379" s="45"/>
      <c r="C379" s="288" t="s">
        <v>459</v>
      </c>
      <c r="D379" s="288" t="s">
        <v>460</v>
      </c>
      <c r="E379" s="18" t="s">
        <v>327</v>
      </c>
      <c r="F379" s="289">
        <v>366</v>
      </c>
      <c r="G379" s="39"/>
      <c r="H379" s="45"/>
    </row>
    <row r="380" s="2" customFormat="1" ht="16.8" customHeight="1">
      <c r="A380" s="39"/>
      <c r="B380" s="45"/>
      <c r="C380" s="284" t="s">
        <v>190</v>
      </c>
      <c r="D380" s="285" t="s">
        <v>190</v>
      </c>
      <c r="E380" s="286" t="s">
        <v>19</v>
      </c>
      <c r="F380" s="287">
        <v>8.4000000000000004</v>
      </c>
      <c r="G380" s="39"/>
      <c r="H380" s="45"/>
    </row>
    <row r="381" s="2" customFormat="1" ht="16.8" customHeight="1">
      <c r="A381" s="39"/>
      <c r="B381" s="45"/>
      <c r="C381" s="288" t="s">
        <v>190</v>
      </c>
      <c r="D381" s="288" t="s">
        <v>416</v>
      </c>
      <c r="E381" s="18" t="s">
        <v>19</v>
      </c>
      <c r="F381" s="289">
        <v>8.4000000000000004</v>
      </c>
      <c r="G381" s="39"/>
      <c r="H381" s="45"/>
    </row>
    <row r="382" s="2" customFormat="1" ht="16.8" customHeight="1">
      <c r="A382" s="39"/>
      <c r="B382" s="45"/>
      <c r="C382" s="284" t="s">
        <v>197</v>
      </c>
      <c r="D382" s="285" t="s">
        <v>197</v>
      </c>
      <c r="E382" s="286" t="s">
        <v>19</v>
      </c>
      <c r="F382" s="287">
        <v>271</v>
      </c>
      <c r="G382" s="39"/>
      <c r="H382" s="45"/>
    </row>
    <row r="383" s="2" customFormat="1" ht="16.8" customHeight="1">
      <c r="A383" s="39"/>
      <c r="B383" s="45"/>
      <c r="C383" s="288" t="s">
        <v>197</v>
      </c>
      <c r="D383" s="288" t="s">
        <v>454</v>
      </c>
      <c r="E383" s="18" t="s">
        <v>19</v>
      </c>
      <c r="F383" s="289">
        <v>271</v>
      </c>
      <c r="G383" s="39"/>
      <c r="H383" s="45"/>
    </row>
    <row r="384" s="2" customFormat="1" ht="16.8" customHeight="1">
      <c r="A384" s="39"/>
      <c r="B384" s="45"/>
      <c r="C384" s="284" t="s">
        <v>202</v>
      </c>
      <c r="D384" s="285" t="s">
        <v>202</v>
      </c>
      <c r="E384" s="286" t="s">
        <v>19</v>
      </c>
      <c r="F384" s="287">
        <v>55</v>
      </c>
      <c r="G384" s="39"/>
      <c r="H384" s="45"/>
    </row>
    <row r="385" s="2" customFormat="1" ht="16.8" customHeight="1">
      <c r="A385" s="39"/>
      <c r="B385" s="45"/>
      <c r="C385" s="288" t="s">
        <v>202</v>
      </c>
      <c r="D385" s="288" t="s">
        <v>458</v>
      </c>
      <c r="E385" s="18" t="s">
        <v>19</v>
      </c>
      <c r="F385" s="289">
        <v>55</v>
      </c>
      <c r="G385" s="39"/>
      <c r="H385" s="45"/>
    </row>
    <row r="386" s="2" customFormat="1" ht="16.8" customHeight="1">
      <c r="A386" s="39"/>
      <c r="B386" s="45"/>
      <c r="C386" s="284" t="s">
        <v>218</v>
      </c>
      <c r="D386" s="285" t="s">
        <v>218</v>
      </c>
      <c r="E386" s="286" t="s">
        <v>19</v>
      </c>
      <c r="F386" s="287">
        <v>182</v>
      </c>
      <c r="G386" s="39"/>
      <c r="H386" s="45"/>
    </row>
    <row r="387" s="2" customFormat="1" ht="16.8" customHeight="1">
      <c r="A387" s="39"/>
      <c r="B387" s="45"/>
      <c r="C387" s="288" t="s">
        <v>218</v>
      </c>
      <c r="D387" s="288" t="s">
        <v>436</v>
      </c>
      <c r="E387" s="18" t="s">
        <v>19</v>
      </c>
      <c r="F387" s="289">
        <v>182</v>
      </c>
      <c r="G387" s="39"/>
      <c r="H387" s="45"/>
    </row>
    <row r="388" s="2" customFormat="1" ht="16.8" customHeight="1">
      <c r="A388" s="39"/>
      <c r="B388" s="45"/>
      <c r="C388" s="284" t="s">
        <v>225</v>
      </c>
      <c r="D388" s="285" t="s">
        <v>225</v>
      </c>
      <c r="E388" s="286" t="s">
        <v>19</v>
      </c>
      <c r="F388" s="287">
        <v>182</v>
      </c>
      <c r="G388" s="39"/>
      <c r="H388" s="45"/>
    </row>
    <row r="389" s="2" customFormat="1" ht="16.8" customHeight="1">
      <c r="A389" s="39"/>
      <c r="B389" s="45"/>
      <c r="C389" s="288" t="s">
        <v>225</v>
      </c>
      <c r="D389" s="288" t="s">
        <v>442</v>
      </c>
      <c r="E389" s="18" t="s">
        <v>19</v>
      </c>
      <c r="F389" s="289">
        <v>182</v>
      </c>
      <c r="G389" s="39"/>
      <c r="H389" s="45"/>
    </row>
    <row r="390" s="2" customFormat="1" ht="16.8" customHeight="1">
      <c r="A390" s="39"/>
      <c r="B390" s="45"/>
      <c r="C390" s="284" t="s">
        <v>210</v>
      </c>
      <c r="D390" s="285" t="s">
        <v>210</v>
      </c>
      <c r="E390" s="286" t="s">
        <v>19</v>
      </c>
      <c r="F390" s="287">
        <v>54.600000000000001</v>
      </c>
      <c r="G390" s="39"/>
      <c r="H390" s="45"/>
    </row>
    <row r="391" s="2" customFormat="1" ht="16.8" customHeight="1">
      <c r="A391" s="39"/>
      <c r="B391" s="45"/>
      <c r="C391" s="288" t="s">
        <v>210</v>
      </c>
      <c r="D391" s="288" t="s">
        <v>423</v>
      </c>
      <c r="E391" s="18" t="s">
        <v>19</v>
      </c>
      <c r="F391" s="289">
        <v>54.600000000000001</v>
      </c>
      <c r="G391" s="39"/>
      <c r="H391" s="45"/>
    </row>
    <row r="392" s="2" customFormat="1" ht="16.8" customHeight="1">
      <c r="A392" s="39"/>
      <c r="B392" s="45"/>
      <c r="C392" s="284" t="s">
        <v>378</v>
      </c>
      <c r="D392" s="285" t="s">
        <v>378</v>
      </c>
      <c r="E392" s="286" t="s">
        <v>19</v>
      </c>
      <c r="F392" s="287">
        <v>81.299999999999997</v>
      </c>
      <c r="G392" s="39"/>
      <c r="H392" s="45"/>
    </row>
    <row r="393" s="2" customFormat="1" ht="16.8" customHeight="1">
      <c r="A393" s="39"/>
      <c r="B393" s="45"/>
      <c r="C393" s="288" t="s">
        <v>378</v>
      </c>
      <c r="D393" s="288" t="s">
        <v>427</v>
      </c>
      <c r="E393" s="18" t="s">
        <v>19</v>
      </c>
      <c r="F393" s="289">
        <v>81.299999999999997</v>
      </c>
      <c r="G393" s="39"/>
      <c r="H393" s="45"/>
    </row>
    <row r="394" s="2" customFormat="1" ht="16.8" customHeight="1">
      <c r="A394" s="39"/>
      <c r="B394" s="45"/>
      <c r="C394" s="290" t="s">
        <v>2267</v>
      </c>
      <c r="D394" s="39"/>
      <c r="E394" s="39"/>
      <c r="F394" s="39"/>
      <c r="G394" s="39"/>
      <c r="H394" s="45"/>
    </row>
    <row r="395" s="2" customFormat="1" ht="16.8" customHeight="1">
      <c r="A395" s="39"/>
      <c r="B395" s="45"/>
      <c r="C395" s="288" t="s">
        <v>424</v>
      </c>
      <c r="D395" s="288" t="s">
        <v>419</v>
      </c>
      <c r="E395" s="18" t="s">
        <v>313</v>
      </c>
      <c r="F395" s="289">
        <v>97.799999999999997</v>
      </c>
      <c r="G395" s="39"/>
      <c r="H395" s="45"/>
    </row>
    <row r="396" s="2" customFormat="1" ht="16.8" customHeight="1">
      <c r="A396" s="39"/>
      <c r="B396" s="45"/>
      <c r="C396" s="284" t="s">
        <v>384</v>
      </c>
      <c r="D396" s="285" t="s">
        <v>384</v>
      </c>
      <c r="E396" s="286" t="s">
        <v>19</v>
      </c>
      <c r="F396" s="287">
        <v>9.0999999999999996</v>
      </c>
      <c r="G396" s="39"/>
      <c r="H396" s="45"/>
    </row>
    <row r="397" s="2" customFormat="1" ht="16.8" customHeight="1">
      <c r="A397" s="39"/>
      <c r="B397" s="45"/>
      <c r="C397" s="288" t="s">
        <v>384</v>
      </c>
      <c r="D397" s="288" t="s">
        <v>448</v>
      </c>
      <c r="E397" s="18" t="s">
        <v>19</v>
      </c>
      <c r="F397" s="289">
        <v>9.0999999999999996</v>
      </c>
      <c r="G397" s="39"/>
      <c r="H397" s="45"/>
    </row>
    <row r="398" s="2" customFormat="1" ht="16.8" customHeight="1">
      <c r="A398" s="39"/>
      <c r="B398" s="45"/>
      <c r="C398" s="284" t="s">
        <v>270</v>
      </c>
      <c r="D398" s="285" t="s">
        <v>270</v>
      </c>
      <c r="E398" s="286" t="s">
        <v>19</v>
      </c>
      <c r="F398" s="287">
        <v>6</v>
      </c>
      <c r="G398" s="39"/>
      <c r="H398" s="45"/>
    </row>
    <row r="399" s="2" customFormat="1" ht="16.8" customHeight="1">
      <c r="A399" s="39"/>
      <c r="B399" s="45"/>
      <c r="C399" s="288" t="s">
        <v>270</v>
      </c>
      <c r="D399" s="288" t="s">
        <v>465</v>
      </c>
      <c r="E399" s="18" t="s">
        <v>19</v>
      </c>
      <c r="F399" s="289">
        <v>6</v>
      </c>
      <c r="G399" s="39"/>
      <c r="H399" s="45"/>
    </row>
    <row r="400" s="2" customFormat="1" ht="16.8" customHeight="1">
      <c r="A400" s="39"/>
      <c r="B400" s="45"/>
      <c r="C400" s="290" t="s">
        <v>2267</v>
      </c>
      <c r="D400" s="39"/>
      <c r="E400" s="39"/>
      <c r="F400" s="39"/>
      <c r="G400" s="39"/>
      <c r="H400" s="45"/>
    </row>
    <row r="401" s="2" customFormat="1" ht="16.8" customHeight="1">
      <c r="A401" s="39"/>
      <c r="B401" s="45"/>
      <c r="C401" s="288" t="s">
        <v>459</v>
      </c>
      <c r="D401" s="288" t="s">
        <v>460</v>
      </c>
      <c r="E401" s="18" t="s">
        <v>327</v>
      </c>
      <c r="F401" s="289">
        <v>366</v>
      </c>
      <c r="G401" s="39"/>
      <c r="H401" s="45"/>
    </row>
    <row r="402" s="2" customFormat="1" ht="16.8" customHeight="1">
      <c r="A402" s="39"/>
      <c r="B402" s="45"/>
      <c r="C402" s="284" t="s">
        <v>403</v>
      </c>
      <c r="D402" s="285" t="s">
        <v>403</v>
      </c>
      <c r="E402" s="286" t="s">
        <v>19</v>
      </c>
      <c r="F402" s="287">
        <v>16.5</v>
      </c>
      <c r="G402" s="39"/>
      <c r="H402" s="45"/>
    </row>
    <row r="403" s="2" customFormat="1" ht="16.8" customHeight="1">
      <c r="A403" s="39"/>
      <c r="B403" s="45"/>
      <c r="C403" s="288" t="s">
        <v>403</v>
      </c>
      <c r="D403" s="288" t="s">
        <v>428</v>
      </c>
      <c r="E403" s="18" t="s">
        <v>19</v>
      </c>
      <c r="F403" s="289">
        <v>16.5</v>
      </c>
      <c r="G403" s="39"/>
      <c r="H403" s="45"/>
    </row>
    <row r="404" s="2" customFormat="1" ht="16.8" customHeight="1">
      <c r="A404" s="39"/>
      <c r="B404" s="45"/>
      <c r="C404" s="290" t="s">
        <v>2267</v>
      </c>
      <c r="D404" s="39"/>
      <c r="E404" s="39"/>
      <c r="F404" s="39"/>
      <c r="G404" s="39"/>
      <c r="H404" s="45"/>
    </row>
    <row r="405" s="2" customFormat="1" ht="16.8" customHeight="1">
      <c r="A405" s="39"/>
      <c r="B405" s="45"/>
      <c r="C405" s="288" t="s">
        <v>424</v>
      </c>
      <c r="D405" s="288" t="s">
        <v>419</v>
      </c>
      <c r="E405" s="18" t="s">
        <v>313</v>
      </c>
      <c r="F405" s="289">
        <v>97.799999999999997</v>
      </c>
      <c r="G405" s="39"/>
      <c r="H405" s="45"/>
    </row>
    <row r="406" s="2" customFormat="1" ht="16.8" customHeight="1">
      <c r="A406" s="39"/>
      <c r="B406" s="45"/>
      <c r="C406" s="284" t="s">
        <v>279</v>
      </c>
      <c r="D406" s="285" t="s">
        <v>279</v>
      </c>
      <c r="E406" s="286" t="s">
        <v>19</v>
      </c>
      <c r="F406" s="287">
        <v>366</v>
      </c>
      <c r="G406" s="39"/>
      <c r="H406" s="45"/>
    </row>
    <row r="407" s="2" customFormat="1" ht="16.8" customHeight="1">
      <c r="A407" s="39"/>
      <c r="B407" s="45"/>
      <c r="C407" s="288" t="s">
        <v>279</v>
      </c>
      <c r="D407" s="288" t="s">
        <v>466</v>
      </c>
      <c r="E407" s="18" t="s">
        <v>19</v>
      </c>
      <c r="F407" s="289">
        <v>366</v>
      </c>
      <c r="G407" s="39"/>
      <c r="H407" s="45"/>
    </row>
    <row r="408" s="2" customFormat="1" ht="16.8" customHeight="1">
      <c r="A408" s="39"/>
      <c r="B408" s="45"/>
      <c r="C408" s="284" t="s">
        <v>429</v>
      </c>
      <c r="D408" s="285" t="s">
        <v>429</v>
      </c>
      <c r="E408" s="286" t="s">
        <v>19</v>
      </c>
      <c r="F408" s="287">
        <v>97.799999999999997</v>
      </c>
      <c r="G408" s="39"/>
      <c r="H408" s="45"/>
    </row>
    <row r="409" s="2" customFormat="1" ht="16.8" customHeight="1">
      <c r="A409" s="39"/>
      <c r="B409" s="45"/>
      <c r="C409" s="288" t="s">
        <v>429</v>
      </c>
      <c r="D409" s="288" t="s">
        <v>430</v>
      </c>
      <c r="E409" s="18" t="s">
        <v>19</v>
      </c>
      <c r="F409" s="289">
        <v>97.799999999999997</v>
      </c>
      <c r="G409" s="39"/>
      <c r="H409" s="45"/>
    </row>
    <row r="410" s="2" customFormat="1" ht="26.4" customHeight="1">
      <c r="A410" s="39"/>
      <c r="B410" s="45"/>
      <c r="C410" s="283" t="s">
        <v>91</v>
      </c>
      <c r="D410" s="283" t="s">
        <v>92</v>
      </c>
      <c r="E410" s="39"/>
      <c r="F410" s="39"/>
      <c r="G410" s="39"/>
      <c r="H410" s="45"/>
    </row>
    <row r="411" s="2" customFormat="1" ht="16.8" customHeight="1">
      <c r="A411" s="39"/>
      <c r="B411" s="45"/>
      <c r="C411" s="284" t="s">
        <v>184</v>
      </c>
      <c r="D411" s="285" t="s">
        <v>184</v>
      </c>
      <c r="E411" s="286" t="s">
        <v>19</v>
      </c>
      <c r="F411" s="287">
        <v>412.5</v>
      </c>
      <c r="G411" s="39"/>
      <c r="H411" s="45"/>
    </row>
    <row r="412" s="2" customFormat="1" ht="16.8" customHeight="1">
      <c r="A412" s="39"/>
      <c r="B412" s="45"/>
      <c r="C412" s="288" t="s">
        <v>184</v>
      </c>
      <c r="D412" s="288" t="s">
        <v>551</v>
      </c>
      <c r="E412" s="18" t="s">
        <v>19</v>
      </c>
      <c r="F412" s="289">
        <v>412.5</v>
      </c>
      <c r="G412" s="39"/>
      <c r="H412" s="45"/>
    </row>
    <row r="413" s="2" customFormat="1" ht="16.8" customHeight="1">
      <c r="A413" s="39"/>
      <c r="B413" s="45"/>
      <c r="C413" s="290" t="s">
        <v>2267</v>
      </c>
      <c r="D413" s="39"/>
      <c r="E413" s="39"/>
      <c r="F413" s="39"/>
      <c r="G413" s="39"/>
      <c r="H413" s="45"/>
    </row>
    <row r="414" s="2" customFormat="1">
      <c r="A414" s="39"/>
      <c r="B414" s="45"/>
      <c r="C414" s="288" t="s">
        <v>407</v>
      </c>
      <c r="D414" s="288" t="s">
        <v>408</v>
      </c>
      <c r="E414" s="18" t="s">
        <v>297</v>
      </c>
      <c r="F414" s="289">
        <v>417.44999999999999</v>
      </c>
      <c r="G414" s="39"/>
      <c r="H414" s="45"/>
    </row>
    <row r="415" s="2" customFormat="1" ht="16.8" customHeight="1">
      <c r="A415" s="39"/>
      <c r="B415" s="45"/>
      <c r="C415" s="284" t="s">
        <v>265</v>
      </c>
      <c r="D415" s="285" t="s">
        <v>265</v>
      </c>
      <c r="E415" s="286" t="s">
        <v>19</v>
      </c>
      <c r="F415" s="287">
        <v>1800</v>
      </c>
      <c r="G415" s="39"/>
      <c r="H415" s="45"/>
    </row>
    <row r="416" s="2" customFormat="1" ht="16.8" customHeight="1">
      <c r="A416" s="39"/>
      <c r="B416" s="45"/>
      <c r="C416" s="288" t="s">
        <v>265</v>
      </c>
      <c r="D416" s="288" t="s">
        <v>645</v>
      </c>
      <c r="E416" s="18" t="s">
        <v>19</v>
      </c>
      <c r="F416" s="289">
        <v>1800</v>
      </c>
      <c r="G416" s="39"/>
      <c r="H416" s="45"/>
    </row>
    <row r="417" s="2" customFormat="1" ht="16.8" customHeight="1">
      <c r="A417" s="39"/>
      <c r="B417" s="45"/>
      <c r="C417" s="284" t="s">
        <v>362</v>
      </c>
      <c r="D417" s="285" t="s">
        <v>362</v>
      </c>
      <c r="E417" s="286" t="s">
        <v>19</v>
      </c>
      <c r="F417" s="287">
        <v>1800</v>
      </c>
      <c r="G417" s="39"/>
      <c r="H417" s="45"/>
    </row>
    <row r="418" s="2" customFormat="1" ht="16.8" customHeight="1">
      <c r="A418" s="39"/>
      <c r="B418" s="45"/>
      <c r="C418" s="288" t="s">
        <v>362</v>
      </c>
      <c r="D418" s="288" t="s">
        <v>645</v>
      </c>
      <c r="E418" s="18" t="s">
        <v>19</v>
      </c>
      <c r="F418" s="289">
        <v>1800</v>
      </c>
      <c r="G418" s="39"/>
      <c r="H418" s="45"/>
    </row>
    <row r="419" s="2" customFormat="1" ht="16.8" customHeight="1">
      <c r="A419" s="39"/>
      <c r="B419" s="45"/>
      <c r="C419" s="284" t="s">
        <v>266</v>
      </c>
      <c r="D419" s="285" t="s">
        <v>266</v>
      </c>
      <c r="E419" s="286" t="s">
        <v>19</v>
      </c>
      <c r="F419" s="287">
        <v>80.400000000000006</v>
      </c>
      <c r="G419" s="39"/>
      <c r="H419" s="45"/>
    </row>
    <row r="420" s="2" customFormat="1" ht="16.8" customHeight="1">
      <c r="A420" s="39"/>
      <c r="B420" s="45"/>
      <c r="C420" s="288" t="s">
        <v>266</v>
      </c>
      <c r="D420" s="288" t="s">
        <v>559</v>
      </c>
      <c r="E420" s="18" t="s">
        <v>19</v>
      </c>
      <c r="F420" s="289">
        <v>80.400000000000006</v>
      </c>
      <c r="G420" s="39"/>
      <c r="H420" s="45"/>
    </row>
    <row r="421" s="2" customFormat="1" ht="16.8" customHeight="1">
      <c r="A421" s="39"/>
      <c r="B421" s="45"/>
      <c r="C421" s="290" t="s">
        <v>2267</v>
      </c>
      <c r="D421" s="39"/>
      <c r="E421" s="39"/>
      <c r="F421" s="39"/>
      <c r="G421" s="39"/>
      <c r="H421" s="45"/>
    </row>
    <row r="422" s="2" customFormat="1" ht="16.8" customHeight="1">
      <c r="A422" s="39"/>
      <c r="B422" s="45"/>
      <c r="C422" s="288" t="s">
        <v>412</v>
      </c>
      <c r="D422" s="288" t="s">
        <v>413</v>
      </c>
      <c r="E422" s="18" t="s">
        <v>313</v>
      </c>
      <c r="F422" s="289">
        <v>121.5</v>
      </c>
      <c r="G422" s="39"/>
      <c r="H422" s="45"/>
    </row>
    <row r="423" s="2" customFormat="1" ht="16.8" customHeight="1">
      <c r="A423" s="39"/>
      <c r="B423" s="45"/>
      <c r="C423" s="284" t="s">
        <v>469</v>
      </c>
      <c r="D423" s="285" t="s">
        <v>469</v>
      </c>
      <c r="E423" s="286" t="s">
        <v>19</v>
      </c>
      <c r="F423" s="287">
        <v>53.600000000000001</v>
      </c>
      <c r="G423" s="39"/>
      <c r="H423" s="45"/>
    </row>
    <row r="424" s="2" customFormat="1" ht="16.8" customHeight="1">
      <c r="A424" s="39"/>
      <c r="B424" s="45"/>
      <c r="C424" s="288" t="s">
        <v>469</v>
      </c>
      <c r="D424" s="288" t="s">
        <v>566</v>
      </c>
      <c r="E424" s="18" t="s">
        <v>19</v>
      </c>
      <c r="F424" s="289">
        <v>53.600000000000001</v>
      </c>
      <c r="G424" s="39"/>
      <c r="H424" s="45"/>
    </row>
    <row r="425" s="2" customFormat="1" ht="16.8" customHeight="1">
      <c r="A425" s="39"/>
      <c r="B425" s="45"/>
      <c r="C425" s="290" t="s">
        <v>2267</v>
      </c>
      <c r="D425" s="39"/>
      <c r="E425" s="39"/>
      <c r="F425" s="39"/>
      <c r="G425" s="39"/>
      <c r="H425" s="45"/>
    </row>
    <row r="426" s="2" customFormat="1" ht="16.8" customHeight="1">
      <c r="A426" s="39"/>
      <c r="B426" s="45"/>
      <c r="C426" s="288" t="s">
        <v>562</v>
      </c>
      <c r="D426" s="288" t="s">
        <v>563</v>
      </c>
      <c r="E426" s="18" t="s">
        <v>313</v>
      </c>
      <c r="F426" s="289">
        <v>81</v>
      </c>
      <c r="G426" s="39"/>
      <c r="H426" s="45"/>
    </row>
    <row r="427" s="2" customFormat="1" ht="16.8" customHeight="1">
      <c r="A427" s="39"/>
      <c r="B427" s="45"/>
      <c r="C427" s="284" t="s">
        <v>471</v>
      </c>
      <c r="D427" s="285" t="s">
        <v>471</v>
      </c>
      <c r="E427" s="286" t="s">
        <v>19</v>
      </c>
      <c r="F427" s="287">
        <v>14.4</v>
      </c>
      <c r="G427" s="39"/>
      <c r="H427" s="45"/>
    </row>
    <row r="428" s="2" customFormat="1" ht="16.8" customHeight="1">
      <c r="A428" s="39"/>
      <c r="B428" s="45"/>
      <c r="C428" s="288" t="s">
        <v>471</v>
      </c>
      <c r="D428" s="288" t="s">
        <v>573</v>
      </c>
      <c r="E428" s="18" t="s">
        <v>19</v>
      </c>
      <c r="F428" s="289">
        <v>14.4</v>
      </c>
      <c r="G428" s="39"/>
      <c r="H428" s="45"/>
    </row>
    <row r="429" s="2" customFormat="1" ht="16.8" customHeight="1">
      <c r="A429" s="39"/>
      <c r="B429" s="45"/>
      <c r="C429" s="290" t="s">
        <v>2267</v>
      </c>
      <c r="D429" s="39"/>
      <c r="E429" s="39"/>
      <c r="F429" s="39"/>
      <c r="G429" s="39"/>
      <c r="H429" s="45"/>
    </row>
    <row r="430" s="2" customFormat="1">
      <c r="A430" s="39"/>
      <c r="B430" s="45"/>
      <c r="C430" s="288" t="s">
        <v>570</v>
      </c>
      <c r="D430" s="288" t="s">
        <v>571</v>
      </c>
      <c r="E430" s="18" t="s">
        <v>313</v>
      </c>
      <c r="F430" s="289">
        <v>108.95999999999999</v>
      </c>
      <c r="G430" s="39"/>
      <c r="H430" s="45"/>
    </row>
    <row r="431" s="2" customFormat="1" ht="16.8" customHeight="1">
      <c r="A431" s="39"/>
      <c r="B431" s="45"/>
      <c r="C431" s="284" t="s">
        <v>473</v>
      </c>
      <c r="D431" s="285" t="s">
        <v>473</v>
      </c>
      <c r="E431" s="286" t="s">
        <v>19</v>
      </c>
      <c r="F431" s="287">
        <v>57</v>
      </c>
      <c r="G431" s="39"/>
      <c r="H431" s="45"/>
    </row>
    <row r="432" s="2" customFormat="1" ht="16.8" customHeight="1">
      <c r="A432" s="39"/>
      <c r="B432" s="45"/>
      <c r="C432" s="288" t="s">
        <v>473</v>
      </c>
      <c r="D432" s="288" t="s">
        <v>584</v>
      </c>
      <c r="E432" s="18" t="s">
        <v>19</v>
      </c>
      <c r="F432" s="289">
        <v>57</v>
      </c>
      <c r="G432" s="39"/>
      <c r="H432" s="45"/>
    </row>
    <row r="433" s="2" customFormat="1" ht="16.8" customHeight="1">
      <c r="A433" s="39"/>
      <c r="B433" s="45"/>
      <c r="C433" s="290" t="s">
        <v>2267</v>
      </c>
      <c r="D433" s="39"/>
      <c r="E433" s="39"/>
      <c r="F433" s="39"/>
      <c r="G433" s="39"/>
      <c r="H433" s="45"/>
    </row>
    <row r="434" s="2" customFormat="1" ht="16.8" customHeight="1">
      <c r="A434" s="39"/>
      <c r="B434" s="45"/>
      <c r="C434" s="288" t="s">
        <v>581</v>
      </c>
      <c r="D434" s="288" t="s">
        <v>582</v>
      </c>
      <c r="E434" s="18" t="s">
        <v>327</v>
      </c>
      <c r="F434" s="289">
        <v>328</v>
      </c>
      <c r="G434" s="39"/>
      <c r="H434" s="45"/>
    </row>
    <row r="435" s="2" customFormat="1" ht="16.8" customHeight="1">
      <c r="A435" s="39"/>
      <c r="B435" s="45"/>
      <c r="C435" s="284" t="s">
        <v>475</v>
      </c>
      <c r="D435" s="285" t="s">
        <v>475</v>
      </c>
      <c r="E435" s="286" t="s">
        <v>19</v>
      </c>
      <c r="F435" s="287">
        <v>1.1759999999999999</v>
      </c>
      <c r="G435" s="39"/>
      <c r="H435" s="45"/>
    </row>
    <row r="436" s="2" customFormat="1" ht="16.8" customHeight="1">
      <c r="A436" s="39"/>
      <c r="B436" s="45"/>
      <c r="C436" s="288" t="s">
        <v>475</v>
      </c>
      <c r="D436" s="288" t="s">
        <v>655</v>
      </c>
      <c r="E436" s="18" t="s">
        <v>19</v>
      </c>
      <c r="F436" s="289">
        <v>1.1759999999999999</v>
      </c>
      <c r="G436" s="39"/>
      <c r="H436" s="45"/>
    </row>
    <row r="437" s="2" customFormat="1" ht="16.8" customHeight="1">
      <c r="A437" s="39"/>
      <c r="B437" s="45"/>
      <c r="C437" s="290" t="s">
        <v>2267</v>
      </c>
      <c r="D437" s="39"/>
      <c r="E437" s="39"/>
      <c r="F437" s="39"/>
      <c r="G437" s="39"/>
      <c r="H437" s="45"/>
    </row>
    <row r="438" s="2" customFormat="1" ht="16.8" customHeight="1">
      <c r="A438" s="39"/>
      <c r="B438" s="45"/>
      <c r="C438" s="288" t="s">
        <v>651</v>
      </c>
      <c r="D438" s="288" t="s">
        <v>652</v>
      </c>
      <c r="E438" s="18" t="s">
        <v>313</v>
      </c>
      <c r="F438" s="289">
        <v>1.476</v>
      </c>
      <c r="G438" s="39"/>
      <c r="H438" s="45"/>
    </row>
    <row r="439" s="2" customFormat="1" ht="16.8" customHeight="1">
      <c r="A439" s="39"/>
      <c r="B439" s="45"/>
      <c r="C439" s="284" t="s">
        <v>662</v>
      </c>
      <c r="D439" s="285" t="s">
        <v>662</v>
      </c>
      <c r="E439" s="286" t="s">
        <v>19</v>
      </c>
      <c r="F439" s="287">
        <v>250.965</v>
      </c>
      <c r="G439" s="39"/>
      <c r="H439" s="45"/>
    </row>
    <row r="440" s="2" customFormat="1" ht="16.8" customHeight="1">
      <c r="A440" s="39"/>
      <c r="B440" s="45"/>
      <c r="C440" s="288" t="s">
        <v>662</v>
      </c>
      <c r="D440" s="288" t="s">
        <v>663</v>
      </c>
      <c r="E440" s="18" t="s">
        <v>19</v>
      </c>
      <c r="F440" s="289">
        <v>250.965</v>
      </c>
      <c r="G440" s="39"/>
      <c r="H440" s="45"/>
    </row>
    <row r="441" s="2" customFormat="1" ht="16.8" customHeight="1">
      <c r="A441" s="39"/>
      <c r="B441" s="45"/>
      <c r="C441" s="284" t="s">
        <v>669</v>
      </c>
      <c r="D441" s="285" t="s">
        <v>669</v>
      </c>
      <c r="E441" s="286" t="s">
        <v>19</v>
      </c>
      <c r="F441" s="287">
        <v>232.03125</v>
      </c>
      <c r="G441" s="39"/>
      <c r="H441" s="45"/>
    </row>
    <row r="442" s="2" customFormat="1" ht="16.8" customHeight="1">
      <c r="A442" s="39"/>
      <c r="B442" s="45"/>
      <c r="C442" s="288" t="s">
        <v>669</v>
      </c>
      <c r="D442" s="288" t="s">
        <v>670</v>
      </c>
      <c r="E442" s="18" t="s">
        <v>19</v>
      </c>
      <c r="F442" s="289">
        <v>232.03125</v>
      </c>
      <c r="G442" s="39"/>
      <c r="H442" s="45"/>
    </row>
    <row r="443" s="2" customFormat="1" ht="16.8" customHeight="1">
      <c r="A443" s="39"/>
      <c r="B443" s="45"/>
      <c r="C443" s="284" t="s">
        <v>675</v>
      </c>
      <c r="D443" s="285" t="s">
        <v>675</v>
      </c>
      <c r="E443" s="286" t="s">
        <v>19</v>
      </c>
      <c r="F443" s="287">
        <v>990</v>
      </c>
      <c r="G443" s="39"/>
      <c r="H443" s="45"/>
    </row>
    <row r="444" s="2" customFormat="1" ht="16.8" customHeight="1">
      <c r="A444" s="39"/>
      <c r="B444" s="45"/>
      <c r="C444" s="288" t="s">
        <v>675</v>
      </c>
      <c r="D444" s="288" t="s">
        <v>676</v>
      </c>
      <c r="E444" s="18" t="s">
        <v>19</v>
      </c>
      <c r="F444" s="289">
        <v>990</v>
      </c>
      <c r="G444" s="39"/>
      <c r="H444" s="45"/>
    </row>
    <row r="445" s="2" customFormat="1" ht="16.8" customHeight="1">
      <c r="A445" s="39"/>
      <c r="B445" s="45"/>
      <c r="C445" s="284" t="s">
        <v>190</v>
      </c>
      <c r="D445" s="285" t="s">
        <v>190</v>
      </c>
      <c r="E445" s="286" t="s">
        <v>19</v>
      </c>
      <c r="F445" s="287">
        <v>267.30000000000001</v>
      </c>
      <c r="G445" s="39"/>
      <c r="H445" s="45"/>
    </row>
    <row r="446" s="2" customFormat="1" ht="16.8" customHeight="1">
      <c r="A446" s="39"/>
      <c r="B446" s="45"/>
      <c r="C446" s="288" t="s">
        <v>190</v>
      </c>
      <c r="D446" s="288" t="s">
        <v>557</v>
      </c>
      <c r="E446" s="18" t="s">
        <v>19</v>
      </c>
      <c r="F446" s="289">
        <v>267.30000000000001</v>
      </c>
      <c r="G446" s="39"/>
      <c r="H446" s="45"/>
    </row>
    <row r="447" s="2" customFormat="1" ht="16.8" customHeight="1">
      <c r="A447" s="39"/>
      <c r="B447" s="45"/>
      <c r="C447" s="284" t="s">
        <v>477</v>
      </c>
      <c r="D447" s="285" t="s">
        <v>477</v>
      </c>
      <c r="E447" s="286" t="s">
        <v>19</v>
      </c>
      <c r="F447" s="287">
        <v>990</v>
      </c>
      <c r="G447" s="39"/>
      <c r="H447" s="45"/>
    </row>
    <row r="448" s="2" customFormat="1" ht="16.8" customHeight="1">
      <c r="A448" s="39"/>
      <c r="B448" s="45"/>
      <c r="C448" s="288" t="s">
        <v>477</v>
      </c>
      <c r="D448" s="288" t="s">
        <v>679</v>
      </c>
      <c r="E448" s="18" t="s">
        <v>19</v>
      </c>
      <c r="F448" s="289">
        <v>990</v>
      </c>
      <c r="G448" s="39"/>
      <c r="H448" s="45"/>
    </row>
    <row r="449" s="2" customFormat="1" ht="16.8" customHeight="1">
      <c r="A449" s="39"/>
      <c r="B449" s="45"/>
      <c r="C449" s="290" t="s">
        <v>2267</v>
      </c>
      <c r="D449" s="39"/>
      <c r="E449" s="39"/>
      <c r="F449" s="39"/>
      <c r="G449" s="39"/>
      <c r="H449" s="45"/>
    </row>
    <row r="450" s="2" customFormat="1" ht="16.8" customHeight="1">
      <c r="A450" s="39"/>
      <c r="B450" s="45"/>
      <c r="C450" s="288" t="s">
        <v>437</v>
      </c>
      <c r="D450" s="288" t="s">
        <v>438</v>
      </c>
      <c r="E450" s="18" t="s">
        <v>388</v>
      </c>
      <c r="F450" s="289">
        <v>1980</v>
      </c>
      <c r="G450" s="39"/>
      <c r="H450" s="45"/>
    </row>
    <row r="451" s="2" customFormat="1" ht="16.8" customHeight="1">
      <c r="A451" s="39"/>
      <c r="B451" s="45"/>
      <c r="C451" s="284" t="s">
        <v>687</v>
      </c>
      <c r="D451" s="285" t="s">
        <v>687</v>
      </c>
      <c r="E451" s="286" t="s">
        <v>19</v>
      </c>
      <c r="F451" s="287">
        <v>990</v>
      </c>
      <c r="G451" s="39"/>
      <c r="H451" s="45"/>
    </row>
    <row r="452" s="2" customFormat="1" ht="16.8" customHeight="1">
      <c r="A452" s="39"/>
      <c r="B452" s="45"/>
      <c r="C452" s="288" t="s">
        <v>687</v>
      </c>
      <c r="D452" s="288" t="s">
        <v>676</v>
      </c>
      <c r="E452" s="18" t="s">
        <v>19</v>
      </c>
      <c r="F452" s="289">
        <v>990</v>
      </c>
      <c r="G452" s="39"/>
      <c r="H452" s="45"/>
    </row>
    <row r="453" s="2" customFormat="1" ht="16.8" customHeight="1">
      <c r="A453" s="39"/>
      <c r="B453" s="45"/>
      <c r="C453" s="284" t="s">
        <v>692</v>
      </c>
      <c r="D453" s="285" t="s">
        <v>692</v>
      </c>
      <c r="E453" s="286" t="s">
        <v>19</v>
      </c>
      <c r="F453" s="287">
        <v>990</v>
      </c>
      <c r="G453" s="39"/>
      <c r="H453" s="45"/>
    </row>
    <row r="454" s="2" customFormat="1" ht="16.8" customHeight="1">
      <c r="A454" s="39"/>
      <c r="B454" s="45"/>
      <c r="C454" s="288" t="s">
        <v>692</v>
      </c>
      <c r="D454" s="288" t="s">
        <v>676</v>
      </c>
      <c r="E454" s="18" t="s">
        <v>19</v>
      </c>
      <c r="F454" s="289">
        <v>990</v>
      </c>
      <c r="G454" s="39"/>
      <c r="H454" s="45"/>
    </row>
    <row r="455" s="2" customFormat="1" ht="16.8" customHeight="1">
      <c r="A455" s="39"/>
      <c r="B455" s="45"/>
      <c r="C455" s="284" t="s">
        <v>698</v>
      </c>
      <c r="D455" s="285" t="s">
        <v>698</v>
      </c>
      <c r="E455" s="286" t="s">
        <v>19</v>
      </c>
      <c r="F455" s="287">
        <v>990</v>
      </c>
      <c r="G455" s="39"/>
      <c r="H455" s="45"/>
    </row>
    <row r="456" s="2" customFormat="1" ht="16.8" customHeight="1">
      <c r="A456" s="39"/>
      <c r="B456" s="45"/>
      <c r="C456" s="288" t="s">
        <v>698</v>
      </c>
      <c r="D456" s="288" t="s">
        <v>676</v>
      </c>
      <c r="E456" s="18" t="s">
        <v>19</v>
      </c>
      <c r="F456" s="289">
        <v>990</v>
      </c>
      <c r="G456" s="39"/>
      <c r="H456" s="45"/>
    </row>
    <row r="457" s="2" customFormat="1" ht="16.8" customHeight="1">
      <c r="A457" s="39"/>
      <c r="B457" s="45"/>
      <c r="C457" s="284" t="s">
        <v>715</v>
      </c>
      <c r="D457" s="285" t="s">
        <v>715</v>
      </c>
      <c r="E457" s="286" t="s">
        <v>19</v>
      </c>
      <c r="F457" s="287">
        <v>3</v>
      </c>
      <c r="G457" s="39"/>
      <c r="H457" s="45"/>
    </row>
    <row r="458" s="2" customFormat="1" ht="16.8" customHeight="1">
      <c r="A458" s="39"/>
      <c r="B458" s="45"/>
      <c r="C458" s="288" t="s">
        <v>715</v>
      </c>
      <c r="D458" s="288" t="s">
        <v>716</v>
      </c>
      <c r="E458" s="18" t="s">
        <v>19</v>
      </c>
      <c r="F458" s="289">
        <v>3</v>
      </c>
      <c r="G458" s="39"/>
      <c r="H458" s="45"/>
    </row>
    <row r="459" s="2" customFormat="1" ht="16.8" customHeight="1">
      <c r="A459" s="39"/>
      <c r="B459" s="45"/>
      <c r="C459" s="284" t="s">
        <v>722</v>
      </c>
      <c r="D459" s="285" t="s">
        <v>722</v>
      </c>
      <c r="E459" s="286" t="s">
        <v>19</v>
      </c>
      <c r="F459" s="287">
        <v>6</v>
      </c>
      <c r="G459" s="39"/>
      <c r="H459" s="45"/>
    </row>
    <row r="460" s="2" customFormat="1" ht="16.8" customHeight="1">
      <c r="A460" s="39"/>
      <c r="B460" s="45"/>
      <c r="C460" s="288" t="s">
        <v>722</v>
      </c>
      <c r="D460" s="288" t="s">
        <v>723</v>
      </c>
      <c r="E460" s="18" t="s">
        <v>19</v>
      </c>
      <c r="F460" s="289">
        <v>6</v>
      </c>
      <c r="G460" s="39"/>
      <c r="H460" s="45"/>
    </row>
    <row r="461" s="2" customFormat="1" ht="16.8" customHeight="1">
      <c r="A461" s="39"/>
      <c r="B461" s="45"/>
      <c r="C461" s="284" t="s">
        <v>480</v>
      </c>
      <c r="D461" s="285" t="s">
        <v>480</v>
      </c>
      <c r="E461" s="286" t="s">
        <v>19</v>
      </c>
      <c r="F461" s="287">
        <v>4</v>
      </c>
      <c r="G461" s="39"/>
      <c r="H461" s="45"/>
    </row>
    <row r="462" s="2" customFormat="1" ht="16.8" customHeight="1">
      <c r="A462" s="39"/>
      <c r="B462" s="45"/>
      <c r="C462" s="288" t="s">
        <v>480</v>
      </c>
      <c r="D462" s="288" t="s">
        <v>706</v>
      </c>
      <c r="E462" s="18" t="s">
        <v>19</v>
      </c>
      <c r="F462" s="289">
        <v>4</v>
      </c>
      <c r="G462" s="39"/>
      <c r="H462" s="45"/>
    </row>
    <row r="463" s="2" customFormat="1" ht="16.8" customHeight="1">
      <c r="A463" s="39"/>
      <c r="B463" s="45"/>
      <c r="C463" s="290" t="s">
        <v>2267</v>
      </c>
      <c r="D463" s="39"/>
      <c r="E463" s="39"/>
      <c r="F463" s="39"/>
      <c r="G463" s="39"/>
      <c r="H463" s="45"/>
    </row>
    <row r="464" s="2" customFormat="1" ht="16.8" customHeight="1">
      <c r="A464" s="39"/>
      <c r="B464" s="45"/>
      <c r="C464" s="288" t="s">
        <v>701</v>
      </c>
      <c r="D464" s="288" t="s">
        <v>702</v>
      </c>
      <c r="E464" s="18" t="s">
        <v>327</v>
      </c>
      <c r="F464" s="289">
        <v>14.699999999999999</v>
      </c>
      <c r="G464" s="39"/>
      <c r="H464" s="45"/>
    </row>
    <row r="465" s="2" customFormat="1" ht="16.8" customHeight="1">
      <c r="A465" s="39"/>
      <c r="B465" s="45"/>
      <c r="C465" s="284" t="s">
        <v>481</v>
      </c>
      <c r="D465" s="285" t="s">
        <v>481</v>
      </c>
      <c r="E465" s="286" t="s">
        <v>19</v>
      </c>
      <c r="F465" s="287">
        <v>3</v>
      </c>
      <c r="G465" s="39"/>
      <c r="H465" s="45"/>
    </row>
    <row r="466" s="2" customFormat="1" ht="16.8" customHeight="1">
      <c r="A466" s="39"/>
      <c r="B466" s="45"/>
      <c r="C466" s="288" t="s">
        <v>481</v>
      </c>
      <c r="D466" s="288" t="s">
        <v>752</v>
      </c>
      <c r="E466" s="18" t="s">
        <v>19</v>
      </c>
      <c r="F466" s="289">
        <v>3</v>
      </c>
      <c r="G466" s="39"/>
      <c r="H466" s="45"/>
    </row>
    <row r="467" s="2" customFormat="1" ht="16.8" customHeight="1">
      <c r="A467" s="39"/>
      <c r="B467" s="45"/>
      <c r="C467" s="290" t="s">
        <v>2267</v>
      </c>
      <c r="D467" s="39"/>
      <c r="E467" s="39"/>
      <c r="F467" s="39"/>
      <c r="G467" s="39"/>
      <c r="H467" s="45"/>
    </row>
    <row r="468" s="2" customFormat="1" ht="16.8" customHeight="1">
      <c r="A468" s="39"/>
      <c r="B468" s="45"/>
      <c r="C468" s="288" t="s">
        <v>748</v>
      </c>
      <c r="D468" s="288" t="s">
        <v>749</v>
      </c>
      <c r="E468" s="18" t="s">
        <v>388</v>
      </c>
      <c r="F468" s="289">
        <v>26.937999999999999</v>
      </c>
      <c r="G468" s="39"/>
      <c r="H468" s="45"/>
    </row>
    <row r="469" s="2" customFormat="1" ht="16.8" customHeight="1">
      <c r="A469" s="39"/>
      <c r="B469" s="45"/>
      <c r="C469" s="284" t="s">
        <v>482</v>
      </c>
      <c r="D469" s="285" t="s">
        <v>482</v>
      </c>
      <c r="E469" s="286" t="s">
        <v>19</v>
      </c>
      <c r="F469" s="287">
        <v>3</v>
      </c>
      <c r="G469" s="39"/>
      <c r="H469" s="45"/>
    </row>
    <row r="470" s="2" customFormat="1" ht="16.8" customHeight="1">
      <c r="A470" s="39"/>
      <c r="B470" s="45"/>
      <c r="C470" s="288" t="s">
        <v>482</v>
      </c>
      <c r="D470" s="288" t="s">
        <v>752</v>
      </c>
      <c r="E470" s="18" t="s">
        <v>19</v>
      </c>
      <c r="F470" s="289">
        <v>3</v>
      </c>
      <c r="G470" s="39"/>
      <c r="H470" s="45"/>
    </row>
    <row r="471" s="2" customFormat="1" ht="16.8" customHeight="1">
      <c r="A471" s="39"/>
      <c r="B471" s="45"/>
      <c r="C471" s="290" t="s">
        <v>2267</v>
      </c>
      <c r="D471" s="39"/>
      <c r="E471" s="39"/>
      <c r="F471" s="39"/>
      <c r="G471" s="39"/>
      <c r="H471" s="45"/>
    </row>
    <row r="472" s="2" customFormat="1" ht="16.8" customHeight="1">
      <c r="A472" s="39"/>
      <c r="B472" s="45"/>
      <c r="C472" s="288" t="s">
        <v>760</v>
      </c>
      <c r="D472" s="288" t="s">
        <v>761</v>
      </c>
      <c r="E472" s="18" t="s">
        <v>388</v>
      </c>
      <c r="F472" s="289">
        <v>26.937999999999999</v>
      </c>
      <c r="G472" s="39"/>
      <c r="H472" s="45"/>
    </row>
    <row r="473" s="2" customFormat="1" ht="16.8" customHeight="1">
      <c r="A473" s="39"/>
      <c r="B473" s="45"/>
      <c r="C473" s="284" t="s">
        <v>729</v>
      </c>
      <c r="D473" s="285" t="s">
        <v>729</v>
      </c>
      <c r="E473" s="286" t="s">
        <v>19</v>
      </c>
      <c r="F473" s="287">
        <v>10</v>
      </c>
      <c r="G473" s="39"/>
      <c r="H473" s="45"/>
    </row>
    <row r="474" s="2" customFormat="1" ht="16.8" customHeight="1">
      <c r="A474" s="39"/>
      <c r="B474" s="45"/>
      <c r="C474" s="288" t="s">
        <v>729</v>
      </c>
      <c r="D474" s="288" t="s">
        <v>730</v>
      </c>
      <c r="E474" s="18" t="s">
        <v>19</v>
      </c>
      <c r="F474" s="289">
        <v>10</v>
      </c>
      <c r="G474" s="39"/>
      <c r="H474" s="45"/>
    </row>
    <row r="475" s="2" customFormat="1" ht="16.8" customHeight="1">
      <c r="A475" s="39"/>
      <c r="B475" s="45"/>
      <c r="C475" s="284" t="s">
        <v>197</v>
      </c>
      <c r="D475" s="285" t="s">
        <v>197</v>
      </c>
      <c r="E475" s="286" t="s">
        <v>19</v>
      </c>
      <c r="F475" s="287">
        <v>412.5</v>
      </c>
      <c r="G475" s="39"/>
      <c r="H475" s="45"/>
    </row>
    <row r="476" s="2" customFormat="1" ht="16.8" customHeight="1">
      <c r="A476" s="39"/>
      <c r="B476" s="45"/>
      <c r="C476" s="288" t="s">
        <v>197</v>
      </c>
      <c r="D476" s="288" t="s">
        <v>602</v>
      </c>
      <c r="E476" s="18" t="s">
        <v>19</v>
      </c>
      <c r="F476" s="289">
        <v>412.5</v>
      </c>
      <c r="G476" s="39"/>
      <c r="H476" s="45"/>
    </row>
    <row r="477" s="2" customFormat="1" ht="16.8" customHeight="1">
      <c r="A477" s="39"/>
      <c r="B477" s="45"/>
      <c r="C477" s="284" t="s">
        <v>736</v>
      </c>
      <c r="D477" s="285" t="s">
        <v>736</v>
      </c>
      <c r="E477" s="286" t="s">
        <v>19</v>
      </c>
      <c r="F477" s="287">
        <v>6</v>
      </c>
      <c r="G477" s="39"/>
      <c r="H477" s="45"/>
    </row>
    <row r="478" s="2" customFormat="1" ht="16.8" customHeight="1">
      <c r="A478" s="39"/>
      <c r="B478" s="45"/>
      <c r="C478" s="288" t="s">
        <v>736</v>
      </c>
      <c r="D478" s="288" t="s">
        <v>723</v>
      </c>
      <c r="E478" s="18" t="s">
        <v>19</v>
      </c>
      <c r="F478" s="289">
        <v>6</v>
      </c>
      <c r="G478" s="39"/>
      <c r="H478" s="45"/>
    </row>
    <row r="479" s="2" customFormat="1" ht="16.8" customHeight="1">
      <c r="A479" s="39"/>
      <c r="B479" s="45"/>
      <c r="C479" s="284" t="s">
        <v>483</v>
      </c>
      <c r="D479" s="285" t="s">
        <v>483</v>
      </c>
      <c r="E479" s="286" t="s">
        <v>19</v>
      </c>
      <c r="F479" s="287">
        <v>6</v>
      </c>
      <c r="G479" s="39"/>
      <c r="H479" s="45"/>
    </row>
    <row r="480" s="2" customFormat="1" ht="16.8" customHeight="1">
      <c r="A480" s="39"/>
      <c r="B480" s="45"/>
      <c r="C480" s="288" t="s">
        <v>483</v>
      </c>
      <c r="D480" s="288" t="s">
        <v>743</v>
      </c>
      <c r="E480" s="18" t="s">
        <v>19</v>
      </c>
      <c r="F480" s="289">
        <v>6</v>
      </c>
      <c r="G480" s="39"/>
      <c r="H480" s="45"/>
    </row>
    <row r="481" s="2" customFormat="1" ht="16.8" customHeight="1">
      <c r="A481" s="39"/>
      <c r="B481" s="45"/>
      <c r="C481" s="290" t="s">
        <v>2267</v>
      </c>
      <c r="D481" s="39"/>
      <c r="E481" s="39"/>
      <c r="F481" s="39"/>
      <c r="G481" s="39"/>
      <c r="H481" s="45"/>
    </row>
    <row r="482" s="2" customFormat="1" ht="16.8" customHeight="1">
      <c r="A482" s="39"/>
      <c r="B482" s="45"/>
      <c r="C482" s="288" t="s">
        <v>738</v>
      </c>
      <c r="D482" s="288" t="s">
        <v>739</v>
      </c>
      <c r="E482" s="18" t="s">
        <v>206</v>
      </c>
      <c r="F482" s="289">
        <v>11</v>
      </c>
      <c r="G482" s="39"/>
      <c r="H482" s="45"/>
    </row>
    <row r="483" s="2" customFormat="1" ht="16.8" customHeight="1">
      <c r="A483" s="39"/>
      <c r="B483" s="45"/>
      <c r="C483" s="284" t="s">
        <v>484</v>
      </c>
      <c r="D483" s="285" t="s">
        <v>484</v>
      </c>
      <c r="E483" s="286" t="s">
        <v>19</v>
      </c>
      <c r="F483" s="287">
        <v>22</v>
      </c>
      <c r="G483" s="39"/>
      <c r="H483" s="45"/>
    </row>
    <row r="484" s="2" customFormat="1" ht="16.8" customHeight="1">
      <c r="A484" s="39"/>
      <c r="B484" s="45"/>
      <c r="C484" s="288" t="s">
        <v>484</v>
      </c>
      <c r="D484" s="288" t="s">
        <v>770</v>
      </c>
      <c r="E484" s="18" t="s">
        <v>19</v>
      </c>
      <c r="F484" s="289">
        <v>22</v>
      </c>
      <c r="G484" s="39"/>
      <c r="H484" s="45"/>
    </row>
    <row r="485" s="2" customFormat="1" ht="16.8" customHeight="1">
      <c r="A485" s="39"/>
      <c r="B485" s="45"/>
      <c r="C485" s="290" t="s">
        <v>2267</v>
      </c>
      <c r="D485" s="39"/>
      <c r="E485" s="39"/>
      <c r="F485" s="39"/>
      <c r="G485" s="39"/>
      <c r="H485" s="45"/>
    </row>
    <row r="486" s="2" customFormat="1" ht="16.8" customHeight="1">
      <c r="A486" s="39"/>
      <c r="B486" s="45"/>
      <c r="C486" s="288" t="s">
        <v>766</v>
      </c>
      <c r="D486" s="288" t="s">
        <v>767</v>
      </c>
      <c r="E486" s="18" t="s">
        <v>327</v>
      </c>
      <c r="F486" s="289">
        <v>231</v>
      </c>
      <c r="G486" s="39"/>
      <c r="H486" s="45"/>
    </row>
    <row r="487" s="2" customFormat="1" ht="16.8" customHeight="1">
      <c r="A487" s="39"/>
      <c r="B487" s="45"/>
      <c r="C487" s="284" t="s">
        <v>202</v>
      </c>
      <c r="D487" s="285" t="s">
        <v>202</v>
      </c>
      <c r="E487" s="286" t="s">
        <v>19</v>
      </c>
      <c r="F487" s="287">
        <v>1.3500000000000001</v>
      </c>
      <c r="G487" s="39"/>
      <c r="H487" s="45"/>
    </row>
    <row r="488" s="2" customFormat="1" ht="16.8" customHeight="1">
      <c r="A488" s="39"/>
      <c r="B488" s="45"/>
      <c r="C488" s="288" t="s">
        <v>202</v>
      </c>
      <c r="D488" s="288" t="s">
        <v>608</v>
      </c>
      <c r="E488" s="18" t="s">
        <v>19</v>
      </c>
      <c r="F488" s="289">
        <v>1.3500000000000001</v>
      </c>
      <c r="G488" s="39"/>
      <c r="H488" s="45"/>
    </row>
    <row r="489" s="2" customFormat="1" ht="16.8" customHeight="1">
      <c r="A489" s="39"/>
      <c r="B489" s="45"/>
      <c r="C489" s="284" t="s">
        <v>218</v>
      </c>
      <c r="D489" s="285" t="s">
        <v>218</v>
      </c>
      <c r="E489" s="286" t="s">
        <v>19</v>
      </c>
      <c r="F489" s="287">
        <v>3.6000000000000001</v>
      </c>
      <c r="G489" s="39"/>
      <c r="H489" s="45"/>
    </row>
    <row r="490" s="2" customFormat="1" ht="16.8" customHeight="1">
      <c r="A490" s="39"/>
      <c r="B490" s="45"/>
      <c r="C490" s="288" t="s">
        <v>218</v>
      </c>
      <c r="D490" s="288" t="s">
        <v>613</v>
      </c>
      <c r="E490" s="18" t="s">
        <v>19</v>
      </c>
      <c r="F490" s="289">
        <v>3.6000000000000001</v>
      </c>
      <c r="G490" s="39"/>
      <c r="H490" s="45"/>
    </row>
    <row r="491" s="2" customFormat="1" ht="16.8" customHeight="1">
      <c r="A491" s="39"/>
      <c r="B491" s="45"/>
      <c r="C491" s="284" t="s">
        <v>225</v>
      </c>
      <c r="D491" s="285" t="s">
        <v>225</v>
      </c>
      <c r="E491" s="286" t="s">
        <v>19</v>
      </c>
      <c r="F491" s="287">
        <v>643.5</v>
      </c>
      <c r="G491" s="39"/>
      <c r="H491" s="45"/>
    </row>
    <row r="492" s="2" customFormat="1" ht="16.8" customHeight="1">
      <c r="A492" s="39"/>
      <c r="B492" s="45"/>
      <c r="C492" s="288" t="s">
        <v>225</v>
      </c>
      <c r="D492" s="288" t="s">
        <v>619</v>
      </c>
      <c r="E492" s="18" t="s">
        <v>19</v>
      </c>
      <c r="F492" s="289">
        <v>643.5</v>
      </c>
      <c r="G492" s="39"/>
      <c r="H492" s="45"/>
    </row>
    <row r="493" s="2" customFormat="1" ht="16.8" customHeight="1">
      <c r="A493" s="39"/>
      <c r="B493" s="45"/>
      <c r="C493" s="290" t="s">
        <v>2267</v>
      </c>
      <c r="D493" s="39"/>
      <c r="E493" s="39"/>
      <c r="F493" s="39"/>
      <c r="G493" s="39"/>
      <c r="H493" s="45"/>
    </row>
    <row r="494" s="2" customFormat="1" ht="16.8" customHeight="1">
      <c r="A494" s="39"/>
      <c r="B494" s="45"/>
      <c r="C494" s="288" t="s">
        <v>614</v>
      </c>
      <c r="D494" s="288" t="s">
        <v>615</v>
      </c>
      <c r="E494" s="18" t="s">
        <v>313</v>
      </c>
      <c r="F494" s="289">
        <v>986.70000000000005</v>
      </c>
      <c r="G494" s="39"/>
      <c r="H494" s="45"/>
    </row>
    <row r="495" s="2" customFormat="1" ht="16.8" customHeight="1">
      <c r="A495" s="39"/>
      <c r="B495" s="45"/>
      <c r="C495" s="284" t="s">
        <v>210</v>
      </c>
      <c r="D495" s="285" t="s">
        <v>210</v>
      </c>
      <c r="E495" s="286" t="s">
        <v>19</v>
      </c>
      <c r="F495" s="287">
        <v>125</v>
      </c>
      <c r="G495" s="39"/>
      <c r="H495" s="45"/>
    </row>
    <row r="496" s="2" customFormat="1" ht="16.8" customHeight="1">
      <c r="A496" s="39"/>
      <c r="B496" s="45"/>
      <c r="C496" s="288" t="s">
        <v>210</v>
      </c>
      <c r="D496" s="288" t="s">
        <v>628</v>
      </c>
      <c r="E496" s="18" t="s">
        <v>19</v>
      </c>
      <c r="F496" s="289">
        <v>125</v>
      </c>
      <c r="G496" s="39"/>
      <c r="H496" s="45"/>
    </row>
    <row r="497" s="2" customFormat="1" ht="16.8" customHeight="1">
      <c r="A497" s="39"/>
      <c r="B497" s="45"/>
      <c r="C497" s="284" t="s">
        <v>378</v>
      </c>
      <c r="D497" s="285" t="s">
        <v>378</v>
      </c>
      <c r="E497" s="286" t="s">
        <v>19</v>
      </c>
      <c r="F497" s="287">
        <v>5.8799999999999999</v>
      </c>
      <c r="G497" s="39"/>
      <c r="H497" s="45"/>
    </row>
    <row r="498" s="2" customFormat="1" ht="16.8" customHeight="1">
      <c r="A498" s="39"/>
      <c r="B498" s="45"/>
      <c r="C498" s="288" t="s">
        <v>378</v>
      </c>
      <c r="D498" s="288" t="s">
        <v>633</v>
      </c>
      <c r="E498" s="18" t="s">
        <v>19</v>
      </c>
      <c r="F498" s="289">
        <v>5.8799999999999999</v>
      </c>
      <c r="G498" s="39"/>
      <c r="H498" s="45"/>
    </row>
    <row r="499" s="2" customFormat="1" ht="16.8" customHeight="1">
      <c r="A499" s="39"/>
      <c r="B499" s="45"/>
      <c r="C499" s="290" t="s">
        <v>2267</v>
      </c>
      <c r="D499" s="39"/>
      <c r="E499" s="39"/>
      <c r="F499" s="39"/>
      <c r="G499" s="39"/>
      <c r="H499" s="45"/>
    </row>
    <row r="500" s="2" customFormat="1" ht="16.8" customHeight="1">
      <c r="A500" s="39"/>
      <c r="B500" s="45"/>
      <c r="C500" s="288" t="s">
        <v>629</v>
      </c>
      <c r="D500" s="288" t="s">
        <v>630</v>
      </c>
      <c r="E500" s="18" t="s">
        <v>313</v>
      </c>
      <c r="F500" s="289">
        <v>10.380000000000001</v>
      </c>
      <c r="G500" s="39"/>
      <c r="H500" s="45"/>
    </row>
    <row r="501" s="2" customFormat="1" ht="16.8" customHeight="1">
      <c r="A501" s="39"/>
      <c r="B501" s="45"/>
      <c r="C501" s="284" t="s">
        <v>384</v>
      </c>
      <c r="D501" s="285" t="s">
        <v>384</v>
      </c>
      <c r="E501" s="286" t="s">
        <v>19</v>
      </c>
      <c r="F501" s="287">
        <v>5.8799999999999999</v>
      </c>
      <c r="G501" s="39"/>
      <c r="H501" s="45"/>
    </row>
    <row r="502" s="2" customFormat="1" ht="16.8" customHeight="1">
      <c r="A502" s="39"/>
      <c r="B502" s="45"/>
      <c r="C502" s="288" t="s">
        <v>384</v>
      </c>
      <c r="D502" s="288" t="s">
        <v>639</v>
      </c>
      <c r="E502" s="18" t="s">
        <v>19</v>
      </c>
      <c r="F502" s="289">
        <v>5.8799999999999999</v>
      </c>
      <c r="G502" s="39"/>
      <c r="H502" s="45"/>
    </row>
    <row r="503" s="2" customFormat="1" ht="16.8" customHeight="1">
      <c r="A503" s="39"/>
      <c r="B503" s="45"/>
      <c r="C503" s="284" t="s">
        <v>488</v>
      </c>
      <c r="D503" s="285" t="s">
        <v>488</v>
      </c>
      <c r="E503" s="286" t="s">
        <v>19</v>
      </c>
      <c r="F503" s="287">
        <v>1.3500000000000001</v>
      </c>
      <c r="G503" s="39"/>
      <c r="H503" s="45"/>
    </row>
    <row r="504" s="2" customFormat="1" ht="16.8" customHeight="1">
      <c r="A504" s="39"/>
      <c r="B504" s="45"/>
      <c r="C504" s="288" t="s">
        <v>488</v>
      </c>
      <c r="D504" s="288" t="s">
        <v>552</v>
      </c>
      <c r="E504" s="18" t="s">
        <v>19</v>
      </c>
      <c r="F504" s="289">
        <v>1.3500000000000001</v>
      </c>
      <c r="G504" s="39"/>
      <c r="H504" s="45"/>
    </row>
    <row r="505" s="2" customFormat="1" ht="16.8" customHeight="1">
      <c r="A505" s="39"/>
      <c r="B505" s="45"/>
      <c r="C505" s="290" t="s">
        <v>2267</v>
      </c>
      <c r="D505" s="39"/>
      <c r="E505" s="39"/>
      <c r="F505" s="39"/>
      <c r="G505" s="39"/>
      <c r="H505" s="45"/>
    </row>
    <row r="506" s="2" customFormat="1">
      <c r="A506" s="39"/>
      <c r="B506" s="45"/>
      <c r="C506" s="288" t="s">
        <v>407</v>
      </c>
      <c r="D506" s="288" t="s">
        <v>408</v>
      </c>
      <c r="E506" s="18" t="s">
        <v>297</v>
      </c>
      <c r="F506" s="289">
        <v>417.44999999999999</v>
      </c>
      <c r="G506" s="39"/>
      <c r="H506" s="45"/>
    </row>
    <row r="507" s="2" customFormat="1" ht="16.8" customHeight="1">
      <c r="A507" s="39"/>
      <c r="B507" s="45"/>
      <c r="C507" s="284" t="s">
        <v>272</v>
      </c>
      <c r="D507" s="285" t="s">
        <v>272</v>
      </c>
      <c r="E507" s="286" t="s">
        <v>19</v>
      </c>
      <c r="F507" s="287">
        <v>41.100000000000001</v>
      </c>
      <c r="G507" s="39"/>
      <c r="H507" s="45"/>
    </row>
    <row r="508" s="2" customFormat="1" ht="16.8" customHeight="1">
      <c r="A508" s="39"/>
      <c r="B508" s="45"/>
      <c r="C508" s="288" t="s">
        <v>272</v>
      </c>
      <c r="D508" s="288" t="s">
        <v>560</v>
      </c>
      <c r="E508" s="18" t="s">
        <v>19</v>
      </c>
      <c r="F508" s="289">
        <v>41.100000000000001</v>
      </c>
      <c r="G508" s="39"/>
      <c r="H508" s="45"/>
    </row>
    <row r="509" s="2" customFormat="1" ht="16.8" customHeight="1">
      <c r="A509" s="39"/>
      <c r="B509" s="45"/>
      <c r="C509" s="290" t="s">
        <v>2267</v>
      </c>
      <c r="D509" s="39"/>
      <c r="E509" s="39"/>
      <c r="F509" s="39"/>
      <c r="G509" s="39"/>
      <c r="H509" s="45"/>
    </row>
    <row r="510" s="2" customFormat="1" ht="16.8" customHeight="1">
      <c r="A510" s="39"/>
      <c r="B510" s="45"/>
      <c r="C510" s="288" t="s">
        <v>412</v>
      </c>
      <c r="D510" s="288" t="s">
        <v>413</v>
      </c>
      <c r="E510" s="18" t="s">
        <v>313</v>
      </c>
      <c r="F510" s="289">
        <v>121.5</v>
      </c>
      <c r="G510" s="39"/>
      <c r="H510" s="45"/>
    </row>
    <row r="511" s="2" customFormat="1" ht="16.8" customHeight="1">
      <c r="A511" s="39"/>
      <c r="B511" s="45"/>
      <c r="C511" s="284" t="s">
        <v>491</v>
      </c>
      <c r="D511" s="285" t="s">
        <v>491</v>
      </c>
      <c r="E511" s="286" t="s">
        <v>19</v>
      </c>
      <c r="F511" s="287">
        <v>27.399999999999999</v>
      </c>
      <c r="G511" s="39"/>
      <c r="H511" s="45"/>
    </row>
    <row r="512" s="2" customFormat="1" ht="16.8" customHeight="1">
      <c r="A512" s="39"/>
      <c r="B512" s="45"/>
      <c r="C512" s="288" t="s">
        <v>491</v>
      </c>
      <c r="D512" s="288" t="s">
        <v>567</v>
      </c>
      <c r="E512" s="18" t="s">
        <v>19</v>
      </c>
      <c r="F512" s="289">
        <v>27.399999999999999</v>
      </c>
      <c r="G512" s="39"/>
      <c r="H512" s="45"/>
    </row>
    <row r="513" s="2" customFormat="1" ht="16.8" customHeight="1">
      <c r="A513" s="39"/>
      <c r="B513" s="45"/>
      <c r="C513" s="290" t="s">
        <v>2267</v>
      </c>
      <c r="D513" s="39"/>
      <c r="E513" s="39"/>
      <c r="F513" s="39"/>
      <c r="G513" s="39"/>
      <c r="H513" s="45"/>
    </row>
    <row r="514" s="2" customFormat="1" ht="16.8" customHeight="1">
      <c r="A514" s="39"/>
      <c r="B514" s="45"/>
      <c r="C514" s="288" t="s">
        <v>562</v>
      </c>
      <c r="D514" s="288" t="s">
        <v>563</v>
      </c>
      <c r="E514" s="18" t="s">
        <v>313</v>
      </c>
      <c r="F514" s="289">
        <v>81</v>
      </c>
      <c r="G514" s="39"/>
      <c r="H514" s="45"/>
    </row>
    <row r="515" s="2" customFormat="1" ht="16.8" customHeight="1">
      <c r="A515" s="39"/>
      <c r="B515" s="45"/>
      <c r="C515" s="284" t="s">
        <v>493</v>
      </c>
      <c r="D515" s="285" t="s">
        <v>493</v>
      </c>
      <c r="E515" s="286" t="s">
        <v>19</v>
      </c>
      <c r="F515" s="287">
        <v>21.300000000000001</v>
      </c>
      <c r="G515" s="39"/>
      <c r="H515" s="45"/>
    </row>
    <row r="516" s="2" customFormat="1" ht="16.8" customHeight="1">
      <c r="A516" s="39"/>
      <c r="B516" s="45"/>
      <c r="C516" s="288" t="s">
        <v>493</v>
      </c>
      <c r="D516" s="288" t="s">
        <v>574</v>
      </c>
      <c r="E516" s="18" t="s">
        <v>19</v>
      </c>
      <c r="F516" s="289">
        <v>21.300000000000001</v>
      </c>
      <c r="G516" s="39"/>
      <c r="H516" s="45"/>
    </row>
    <row r="517" s="2" customFormat="1" ht="16.8" customHeight="1">
      <c r="A517" s="39"/>
      <c r="B517" s="45"/>
      <c r="C517" s="290" t="s">
        <v>2267</v>
      </c>
      <c r="D517" s="39"/>
      <c r="E517" s="39"/>
      <c r="F517" s="39"/>
      <c r="G517" s="39"/>
      <c r="H517" s="45"/>
    </row>
    <row r="518" s="2" customFormat="1">
      <c r="A518" s="39"/>
      <c r="B518" s="45"/>
      <c r="C518" s="288" t="s">
        <v>570</v>
      </c>
      <c r="D518" s="288" t="s">
        <v>571</v>
      </c>
      <c r="E518" s="18" t="s">
        <v>313</v>
      </c>
      <c r="F518" s="289">
        <v>108.95999999999999</v>
      </c>
      <c r="G518" s="39"/>
      <c r="H518" s="45"/>
    </row>
    <row r="519" s="2" customFormat="1" ht="16.8" customHeight="1">
      <c r="A519" s="39"/>
      <c r="B519" s="45"/>
      <c r="C519" s="284" t="s">
        <v>495</v>
      </c>
      <c r="D519" s="285" t="s">
        <v>495</v>
      </c>
      <c r="E519" s="286" t="s">
        <v>19</v>
      </c>
      <c r="F519" s="287">
        <v>70</v>
      </c>
      <c r="G519" s="39"/>
      <c r="H519" s="45"/>
    </row>
    <row r="520" s="2" customFormat="1" ht="16.8" customHeight="1">
      <c r="A520" s="39"/>
      <c r="B520" s="45"/>
      <c r="C520" s="288" t="s">
        <v>495</v>
      </c>
      <c r="D520" s="288" t="s">
        <v>585</v>
      </c>
      <c r="E520" s="18" t="s">
        <v>19</v>
      </c>
      <c r="F520" s="289">
        <v>70</v>
      </c>
      <c r="G520" s="39"/>
      <c r="H520" s="45"/>
    </row>
    <row r="521" s="2" customFormat="1" ht="16.8" customHeight="1">
      <c r="A521" s="39"/>
      <c r="B521" s="45"/>
      <c r="C521" s="290" t="s">
        <v>2267</v>
      </c>
      <c r="D521" s="39"/>
      <c r="E521" s="39"/>
      <c r="F521" s="39"/>
      <c r="G521" s="39"/>
      <c r="H521" s="45"/>
    </row>
    <row r="522" s="2" customFormat="1" ht="16.8" customHeight="1">
      <c r="A522" s="39"/>
      <c r="B522" s="45"/>
      <c r="C522" s="288" t="s">
        <v>581</v>
      </c>
      <c r="D522" s="288" t="s">
        <v>582</v>
      </c>
      <c r="E522" s="18" t="s">
        <v>327</v>
      </c>
      <c r="F522" s="289">
        <v>328</v>
      </c>
      <c r="G522" s="39"/>
      <c r="H522" s="45"/>
    </row>
    <row r="523" s="2" customFormat="1" ht="16.8" customHeight="1">
      <c r="A523" s="39"/>
      <c r="B523" s="45"/>
      <c r="C523" s="284" t="s">
        <v>497</v>
      </c>
      <c r="D523" s="285" t="s">
        <v>497</v>
      </c>
      <c r="E523" s="286" t="s">
        <v>19</v>
      </c>
      <c r="F523" s="287">
        <v>0.29999999999999999</v>
      </c>
      <c r="G523" s="39"/>
      <c r="H523" s="45"/>
    </row>
    <row r="524" s="2" customFormat="1" ht="16.8" customHeight="1">
      <c r="A524" s="39"/>
      <c r="B524" s="45"/>
      <c r="C524" s="288" t="s">
        <v>497</v>
      </c>
      <c r="D524" s="288" t="s">
        <v>656</v>
      </c>
      <c r="E524" s="18" t="s">
        <v>19</v>
      </c>
      <c r="F524" s="289">
        <v>0.29999999999999999</v>
      </c>
      <c r="G524" s="39"/>
      <c r="H524" s="45"/>
    </row>
    <row r="525" s="2" customFormat="1" ht="16.8" customHeight="1">
      <c r="A525" s="39"/>
      <c r="B525" s="45"/>
      <c r="C525" s="290" t="s">
        <v>2267</v>
      </c>
      <c r="D525" s="39"/>
      <c r="E525" s="39"/>
      <c r="F525" s="39"/>
      <c r="G525" s="39"/>
      <c r="H525" s="45"/>
    </row>
    <row r="526" s="2" customFormat="1" ht="16.8" customHeight="1">
      <c r="A526" s="39"/>
      <c r="B526" s="45"/>
      <c r="C526" s="288" t="s">
        <v>651</v>
      </c>
      <c r="D526" s="288" t="s">
        <v>652</v>
      </c>
      <c r="E526" s="18" t="s">
        <v>313</v>
      </c>
      <c r="F526" s="289">
        <v>1.476</v>
      </c>
      <c r="G526" s="39"/>
      <c r="H526" s="45"/>
    </row>
    <row r="527" s="2" customFormat="1" ht="16.8" customHeight="1">
      <c r="A527" s="39"/>
      <c r="B527" s="45"/>
      <c r="C527" s="284" t="s">
        <v>499</v>
      </c>
      <c r="D527" s="285" t="s">
        <v>499</v>
      </c>
      <c r="E527" s="286" t="s">
        <v>19</v>
      </c>
      <c r="F527" s="287">
        <v>990</v>
      </c>
      <c r="G527" s="39"/>
      <c r="H527" s="45"/>
    </row>
    <row r="528" s="2" customFormat="1" ht="16.8" customHeight="1">
      <c r="A528" s="39"/>
      <c r="B528" s="45"/>
      <c r="C528" s="288" t="s">
        <v>499</v>
      </c>
      <c r="D528" s="288" t="s">
        <v>680</v>
      </c>
      <c r="E528" s="18" t="s">
        <v>19</v>
      </c>
      <c r="F528" s="289">
        <v>990</v>
      </c>
      <c r="G528" s="39"/>
      <c r="H528" s="45"/>
    </row>
    <row r="529" s="2" customFormat="1" ht="16.8" customHeight="1">
      <c r="A529" s="39"/>
      <c r="B529" s="45"/>
      <c r="C529" s="290" t="s">
        <v>2267</v>
      </c>
      <c r="D529" s="39"/>
      <c r="E529" s="39"/>
      <c r="F529" s="39"/>
      <c r="G529" s="39"/>
      <c r="H529" s="45"/>
    </row>
    <row r="530" s="2" customFormat="1" ht="16.8" customHeight="1">
      <c r="A530" s="39"/>
      <c r="B530" s="45"/>
      <c r="C530" s="288" t="s">
        <v>437</v>
      </c>
      <c r="D530" s="288" t="s">
        <v>438</v>
      </c>
      <c r="E530" s="18" t="s">
        <v>388</v>
      </c>
      <c r="F530" s="289">
        <v>1980</v>
      </c>
      <c r="G530" s="39"/>
      <c r="H530" s="45"/>
    </row>
    <row r="531" s="2" customFormat="1" ht="16.8" customHeight="1">
      <c r="A531" s="39"/>
      <c r="B531" s="45"/>
      <c r="C531" s="284" t="s">
        <v>500</v>
      </c>
      <c r="D531" s="285" t="s">
        <v>500</v>
      </c>
      <c r="E531" s="286" t="s">
        <v>19</v>
      </c>
      <c r="F531" s="287">
        <v>4.2999999999999998</v>
      </c>
      <c r="G531" s="39"/>
      <c r="H531" s="45"/>
    </row>
    <row r="532" s="2" customFormat="1" ht="16.8" customHeight="1">
      <c r="A532" s="39"/>
      <c r="B532" s="45"/>
      <c r="C532" s="288" t="s">
        <v>500</v>
      </c>
      <c r="D532" s="288" t="s">
        <v>707</v>
      </c>
      <c r="E532" s="18" t="s">
        <v>19</v>
      </c>
      <c r="F532" s="289">
        <v>4.2999999999999998</v>
      </c>
      <c r="G532" s="39"/>
      <c r="H532" s="45"/>
    </row>
    <row r="533" s="2" customFormat="1" ht="16.8" customHeight="1">
      <c r="A533" s="39"/>
      <c r="B533" s="45"/>
      <c r="C533" s="290" t="s">
        <v>2267</v>
      </c>
      <c r="D533" s="39"/>
      <c r="E533" s="39"/>
      <c r="F533" s="39"/>
      <c r="G533" s="39"/>
      <c r="H533" s="45"/>
    </row>
    <row r="534" s="2" customFormat="1" ht="16.8" customHeight="1">
      <c r="A534" s="39"/>
      <c r="B534" s="45"/>
      <c r="C534" s="288" t="s">
        <v>701</v>
      </c>
      <c r="D534" s="288" t="s">
        <v>702</v>
      </c>
      <c r="E534" s="18" t="s">
        <v>327</v>
      </c>
      <c r="F534" s="289">
        <v>14.699999999999999</v>
      </c>
      <c r="G534" s="39"/>
      <c r="H534" s="45"/>
    </row>
    <row r="535" s="2" customFormat="1" ht="16.8" customHeight="1">
      <c r="A535" s="39"/>
      <c r="B535" s="45"/>
      <c r="C535" s="284" t="s">
        <v>502</v>
      </c>
      <c r="D535" s="285" t="s">
        <v>502</v>
      </c>
      <c r="E535" s="286" t="s">
        <v>19</v>
      </c>
      <c r="F535" s="287">
        <v>12.1875</v>
      </c>
      <c r="G535" s="39"/>
      <c r="H535" s="45"/>
    </row>
    <row r="536" s="2" customFormat="1" ht="16.8" customHeight="1">
      <c r="A536" s="39"/>
      <c r="B536" s="45"/>
      <c r="C536" s="288" t="s">
        <v>502</v>
      </c>
      <c r="D536" s="288" t="s">
        <v>753</v>
      </c>
      <c r="E536" s="18" t="s">
        <v>19</v>
      </c>
      <c r="F536" s="289">
        <v>12.1875</v>
      </c>
      <c r="G536" s="39"/>
      <c r="H536" s="45"/>
    </row>
    <row r="537" s="2" customFormat="1" ht="16.8" customHeight="1">
      <c r="A537" s="39"/>
      <c r="B537" s="45"/>
      <c r="C537" s="290" t="s">
        <v>2267</v>
      </c>
      <c r="D537" s="39"/>
      <c r="E537" s="39"/>
      <c r="F537" s="39"/>
      <c r="G537" s="39"/>
      <c r="H537" s="45"/>
    </row>
    <row r="538" s="2" customFormat="1" ht="16.8" customHeight="1">
      <c r="A538" s="39"/>
      <c r="B538" s="45"/>
      <c r="C538" s="288" t="s">
        <v>748</v>
      </c>
      <c r="D538" s="288" t="s">
        <v>749</v>
      </c>
      <c r="E538" s="18" t="s">
        <v>388</v>
      </c>
      <c r="F538" s="289">
        <v>26.937999999999999</v>
      </c>
      <c r="G538" s="39"/>
      <c r="H538" s="45"/>
    </row>
    <row r="539" s="2" customFormat="1" ht="16.8" customHeight="1">
      <c r="A539" s="39"/>
      <c r="B539" s="45"/>
      <c r="C539" s="284" t="s">
        <v>504</v>
      </c>
      <c r="D539" s="285" t="s">
        <v>504</v>
      </c>
      <c r="E539" s="286" t="s">
        <v>19</v>
      </c>
      <c r="F539" s="287">
        <v>12.1875</v>
      </c>
      <c r="G539" s="39"/>
      <c r="H539" s="45"/>
    </row>
    <row r="540" s="2" customFormat="1" ht="16.8" customHeight="1">
      <c r="A540" s="39"/>
      <c r="B540" s="45"/>
      <c r="C540" s="288" t="s">
        <v>504</v>
      </c>
      <c r="D540" s="288" t="s">
        <v>753</v>
      </c>
      <c r="E540" s="18" t="s">
        <v>19</v>
      </c>
      <c r="F540" s="289">
        <v>12.1875</v>
      </c>
      <c r="G540" s="39"/>
      <c r="H540" s="45"/>
    </row>
    <row r="541" s="2" customFormat="1" ht="16.8" customHeight="1">
      <c r="A541" s="39"/>
      <c r="B541" s="45"/>
      <c r="C541" s="290" t="s">
        <v>2267</v>
      </c>
      <c r="D541" s="39"/>
      <c r="E541" s="39"/>
      <c r="F541" s="39"/>
      <c r="G541" s="39"/>
      <c r="H541" s="45"/>
    </row>
    <row r="542" s="2" customFormat="1" ht="16.8" customHeight="1">
      <c r="A542" s="39"/>
      <c r="B542" s="45"/>
      <c r="C542" s="288" t="s">
        <v>760</v>
      </c>
      <c r="D542" s="288" t="s">
        <v>761</v>
      </c>
      <c r="E542" s="18" t="s">
        <v>388</v>
      </c>
      <c r="F542" s="289">
        <v>26.937999999999999</v>
      </c>
      <c r="G542" s="39"/>
      <c r="H542" s="45"/>
    </row>
    <row r="543" s="2" customFormat="1" ht="16.8" customHeight="1">
      <c r="A543" s="39"/>
      <c r="B543" s="45"/>
      <c r="C543" s="284" t="s">
        <v>505</v>
      </c>
      <c r="D543" s="285" t="s">
        <v>505</v>
      </c>
      <c r="E543" s="286" t="s">
        <v>19</v>
      </c>
      <c r="F543" s="287">
        <v>5</v>
      </c>
      <c r="G543" s="39"/>
      <c r="H543" s="45"/>
    </row>
    <row r="544" s="2" customFormat="1" ht="16.8" customHeight="1">
      <c r="A544" s="39"/>
      <c r="B544" s="45"/>
      <c r="C544" s="288" t="s">
        <v>505</v>
      </c>
      <c r="D544" s="288" t="s">
        <v>744</v>
      </c>
      <c r="E544" s="18" t="s">
        <v>19</v>
      </c>
      <c r="F544" s="289">
        <v>5</v>
      </c>
      <c r="G544" s="39"/>
      <c r="H544" s="45"/>
    </row>
    <row r="545" s="2" customFormat="1" ht="16.8" customHeight="1">
      <c r="A545" s="39"/>
      <c r="B545" s="45"/>
      <c r="C545" s="290" t="s">
        <v>2267</v>
      </c>
      <c r="D545" s="39"/>
      <c r="E545" s="39"/>
      <c r="F545" s="39"/>
      <c r="G545" s="39"/>
      <c r="H545" s="45"/>
    </row>
    <row r="546" s="2" customFormat="1" ht="16.8" customHeight="1">
      <c r="A546" s="39"/>
      <c r="B546" s="45"/>
      <c r="C546" s="288" t="s">
        <v>738</v>
      </c>
      <c r="D546" s="288" t="s">
        <v>739</v>
      </c>
      <c r="E546" s="18" t="s">
        <v>206</v>
      </c>
      <c r="F546" s="289">
        <v>11</v>
      </c>
      <c r="G546" s="39"/>
      <c r="H546" s="45"/>
    </row>
    <row r="547" s="2" customFormat="1" ht="16.8" customHeight="1">
      <c r="A547" s="39"/>
      <c r="B547" s="45"/>
      <c r="C547" s="284" t="s">
        <v>506</v>
      </c>
      <c r="D547" s="285" t="s">
        <v>506</v>
      </c>
      <c r="E547" s="286" t="s">
        <v>19</v>
      </c>
      <c r="F547" s="287">
        <v>121</v>
      </c>
      <c r="G547" s="39"/>
      <c r="H547" s="45"/>
    </row>
    <row r="548" s="2" customFormat="1" ht="16.8" customHeight="1">
      <c r="A548" s="39"/>
      <c r="B548" s="45"/>
      <c r="C548" s="288" t="s">
        <v>506</v>
      </c>
      <c r="D548" s="288" t="s">
        <v>771</v>
      </c>
      <c r="E548" s="18" t="s">
        <v>19</v>
      </c>
      <c r="F548" s="289">
        <v>121</v>
      </c>
      <c r="G548" s="39"/>
      <c r="H548" s="45"/>
    </row>
    <row r="549" s="2" customFormat="1" ht="16.8" customHeight="1">
      <c r="A549" s="39"/>
      <c r="B549" s="45"/>
      <c r="C549" s="290" t="s">
        <v>2267</v>
      </c>
      <c r="D549" s="39"/>
      <c r="E549" s="39"/>
      <c r="F549" s="39"/>
      <c r="G549" s="39"/>
      <c r="H549" s="45"/>
    </row>
    <row r="550" s="2" customFormat="1" ht="16.8" customHeight="1">
      <c r="A550" s="39"/>
      <c r="B550" s="45"/>
      <c r="C550" s="288" t="s">
        <v>766</v>
      </c>
      <c r="D550" s="288" t="s">
        <v>767</v>
      </c>
      <c r="E550" s="18" t="s">
        <v>327</v>
      </c>
      <c r="F550" s="289">
        <v>231</v>
      </c>
      <c r="G550" s="39"/>
      <c r="H550" s="45"/>
    </row>
    <row r="551" s="2" customFormat="1" ht="16.8" customHeight="1">
      <c r="A551" s="39"/>
      <c r="B551" s="45"/>
      <c r="C551" s="284" t="s">
        <v>507</v>
      </c>
      <c r="D551" s="285" t="s">
        <v>507</v>
      </c>
      <c r="E551" s="286" t="s">
        <v>19</v>
      </c>
      <c r="F551" s="287">
        <v>196.94999999999999</v>
      </c>
      <c r="G551" s="39"/>
      <c r="H551" s="45"/>
    </row>
    <row r="552" s="2" customFormat="1" ht="16.8" customHeight="1">
      <c r="A552" s="39"/>
      <c r="B552" s="45"/>
      <c r="C552" s="288" t="s">
        <v>507</v>
      </c>
      <c r="D552" s="288" t="s">
        <v>620</v>
      </c>
      <c r="E552" s="18" t="s">
        <v>19</v>
      </c>
      <c r="F552" s="289">
        <v>196.94999999999999</v>
      </c>
      <c r="G552" s="39"/>
      <c r="H552" s="45"/>
    </row>
    <row r="553" s="2" customFormat="1" ht="16.8" customHeight="1">
      <c r="A553" s="39"/>
      <c r="B553" s="45"/>
      <c r="C553" s="290" t="s">
        <v>2267</v>
      </c>
      <c r="D553" s="39"/>
      <c r="E553" s="39"/>
      <c r="F553" s="39"/>
      <c r="G553" s="39"/>
      <c r="H553" s="45"/>
    </row>
    <row r="554" s="2" customFormat="1" ht="16.8" customHeight="1">
      <c r="A554" s="39"/>
      <c r="B554" s="45"/>
      <c r="C554" s="288" t="s">
        <v>614</v>
      </c>
      <c r="D554" s="288" t="s">
        <v>615</v>
      </c>
      <c r="E554" s="18" t="s">
        <v>313</v>
      </c>
      <c r="F554" s="289">
        <v>986.70000000000005</v>
      </c>
      <c r="G554" s="39"/>
      <c r="H554" s="45"/>
    </row>
    <row r="555" s="2" customFormat="1" ht="16.8" customHeight="1">
      <c r="A555" s="39"/>
      <c r="B555" s="45"/>
      <c r="C555" s="284" t="s">
        <v>403</v>
      </c>
      <c r="D555" s="285" t="s">
        <v>403</v>
      </c>
      <c r="E555" s="286" t="s">
        <v>19</v>
      </c>
      <c r="F555" s="287">
        <v>4.5</v>
      </c>
      <c r="G555" s="39"/>
      <c r="H555" s="45"/>
    </row>
    <row r="556" s="2" customFormat="1" ht="16.8" customHeight="1">
      <c r="A556" s="39"/>
      <c r="B556" s="45"/>
      <c r="C556" s="288" t="s">
        <v>403</v>
      </c>
      <c r="D556" s="288" t="s">
        <v>634</v>
      </c>
      <c r="E556" s="18" t="s">
        <v>19</v>
      </c>
      <c r="F556" s="289">
        <v>4.5</v>
      </c>
      <c r="G556" s="39"/>
      <c r="H556" s="45"/>
    </row>
    <row r="557" s="2" customFormat="1" ht="16.8" customHeight="1">
      <c r="A557" s="39"/>
      <c r="B557" s="45"/>
      <c r="C557" s="290" t="s">
        <v>2267</v>
      </c>
      <c r="D557" s="39"/>
      <c r="E557" s="39"/>
      <c r="F557" s="39"/>
      <c r="G557" s="39"/>
      <c r="H557" s="45"/>
    </row>
    <row r="558" s="2" customFormat="1" ht="16.8" customHeight="1">
      <c r="A558" s="39"/>
      <c r="B558" s="45"/>
      <c r="C558" s="288" t="s">
        <v>1035</v>
      </c>
      <c r="D558" s="288" t="s">
        <v>1036</v>
      </c>
      <c r="E558" s="18" t="s">
        <v>313</v>
      </c>
      <c r="F558" s="289">
        <v>11.087999999999999</v>
      </c>
      <c r="G558" s="39"/>
      <c r="H558" s="45"/>
    </row>
    <row r="559" s="2" customFormat="1" ht="16.8" customHeight="1">
      <c r="A559" s="39"/>
      <c r="B559" s="45"/>
      <c r="C559" s="284" t="s">
        <v>475</v>
      </c>
      <c r="D559" s="285" t="s">
        <v>475</v>
      </c>
      <c r="E559" s="286" t="s">
        <v>19</v>
      </c>
      <c r="F559" s="287">
        <v>54.719999999999999</v>
      </c>
      <c r="G559" s="39"/>
      <c r="H559" s="45"/>
    </row>
    <row r="560" s="2" customFormat="1" ht="16.8" customHeight="1">
      <c r="A560" s="39"/>
      <c r="B560" s="45"/>
      <c r="C560" s="288" t="s">
        <v>475</v>
      </c>
      <c r="D560" s="288" t="s">
        <v>1076</v>
      </c>
      <c r="E560" s="18" t="s">
        <v>19</v>
      </c>
      <c r="F560" s="289">
        <v>54.719999999999999</v>
      </c>
      <c r="G560" s="39"/>
      <c r="H560" s="45"/>
    </row>
    <row r="561" s="2" customFormat="1" ht="16.8" customHeight="1">
      <c r="A561" s="39"/>
      <c r="B561" s="45"/>
      <c r="C561" s="284" t="s">
        <v>662</v>
      </c>
      <c r="D561" s="285" t="s">
        <v>662</v>
      </c>
      <c r="E561" s="286" t="s">
        <v>19</v>
      </c>
      <c r="F561" s="287">
        <v>57.551499999999997</v>
      </c>
      <c r="G561" s="39"/>
      <c r="H561" s="45"/>
    </row>
    <row r="562" s="2" customFormat="1" ht="16.8" customHeight="1">
      <c r="A562" s="39"/>
      <c r="B562" s="45"/>
      <c r="C562" s="288" t="s">
        <v>662</v>
      </c>
      <c r="D562" s="288" t="s">
        <v>1048</v>
      </c>
      <c r="E562" s="18" t="s">
        <v>19</v>
      </c>
      <c r="F562" s="289">
        <v>57.551499999999997</v>
      </c>
      <c r="G562" s="39"/>
      <c r="H562" s="45"/>
    </row>
    <row r="563" s="2" customFormat="1" ht="16.8" customHeight="1">
      <c r="A563" s="39"/>
      <c r="B563" s="45"/>
      <c r="C563" s="290" t="s">
        <v>2267</v>
      </c>
      <c r="D563" s="39"/>
      <c r="E563" s="39"/>
      <c r="F563" s="39"/>
      <c r="G563" s="39"/>
      <c r="H563" s="45"/>
    </row>
    <row r="564" s="2" customFormat="1" ht="16.8" customHeight="1">
      <c r="A564" s="39"/>
      <c r="B564" s="45"/>
      <c r="C564" s="288" t="s">
        <v>1043</v>
      </c>
      <c r="D564" s="288" t="s">
        <v>1044</v>
      </c>
      <c r="E564" s="18" t="s">
        <v>297</v>
      </c>
      <c r="F564" s="289">
        <v>126.804</v>
      </c>
      <c r="G564" s="39"/>
      <c r="H564" s="45"/>
    </row>
    <row r="565" s="2" customFormat="1" ht="16.8" customHeight="1">
      <c r="A565" s="39"/>
      <c r="B565" s="45"/>
      <c r="C565" s="284" t="s">
        <v>669</v>
      </c>
      <c r="D565" s="285" t="s">
        <v>669</v>
      </c>
      <c r="E565" s="286" t="s">
        <v>19</v>
      </c>
      <c r="F565" s="287">
        <v>126.804</v>
      </c>
      <c r="G565" s="39"/>
      <c r="H565" s="45"/>
    </row>
    <row r="566" s="2" customFormat="1" ht="16.8" customHeight="1">
      <c r="A566" s="39"/>
      <c r="B566" s="45"/>
      <c r="C566" s="288" t="s">
        <v>669</v>
      </c>
      <c r="D566" s="288" t="s">
        <v>1056</v>
      </c>
      <c r="E566" s="18" t="s">
        <v>19</v>
      </c>
      <c r="F566" s="289">
        <v>126.804</v>
      </c>
      <c r="G566" s="39"/>
      <c r="H566" s="45"/>
    </row>
    <row r="567" s="2" customFormat="1" ht="16.8" customHeight="1">
      <c r="A567" s="39"/>
      <c r="B567" s="45"/>
      <c r="C567" s="284" t="s">
        <v>675</v>
      </c>
      <c r="D567" s="285" t="s">
        <v>675</v>
      </c>
      <c r="E567" s="286" t="s">
        <v>19</v>
      </c>
      <c r="F567" s="287">
        <v>77</v>
      </c>
      <c r="G567" s="39"/>
      <c r="H567" s="45"/>
    </row>
    <row r="568" s="2" customFormat="1" ht="16.8" customHeight="1">
      <c r="A568" s="39"/>
      <c r="B568" s="45"/>
      <c r="C568" s="288" t="s">
        <v>675</v>
      </c>
      <c r="D568" s="288" t="s">
        <v>1031</v>
      </c>
      <c r="E568" s="18" t="s">
        <v>19</v>
      </c>
      <c r="F568" s="289">
        <v>77</v>
      </c>
      <c r="G568" s="39"/>
      <c r="H568" s="45"/>
    </row>
    <row r="569" s="2" customFormat="1" ht="16.8" customHeight="1">
      <c r="A569" s="39"/>
      <c r="B569" s="45"/>
      <c r="C569" s="290" t="s">
        <v>2267</v>
      </c>
      <c r="D569" s="39"/>
      <c r="E569" s="39"/>
      <c r="F569" s="39"/>
      <c r="G569" s="39"/>
      <c r="H569" s="45"/>
    </row>
    <row r="570" s="2" customFormat="1" ht="16.8" customHeight="1">
      <c r="A570" s="39"/>
      <c r="B570" s="45"/>
      <c r="C570" s="288" t="s">
        <v>1026</v>
      </c>
      <c r="D570" s="288" t="s">
        <v>1027</v>
      </c>
      <c r="E570" s="18" t="s">
        <v>327</v>
      </c>
      <c r="F570" s="289">
        <v>154</v>
      </c>
      <c r="G570" s="39"/>
      <c r="H570" s="45"/>
    </row>
    <row r="571" s="2" customFormat="1" ht="16.8" customHeight="1">
      <c r="A571" s="39"/>
      <c r="B571" s="45"/>
      <c r="C571" s="284" t="s">
        <v>190</v>
      </c>
      <c r="D571" s="285" t="s">
        <v>190</v>
      </c>
      <c r="E571" s="286" t="s">
        <v>19</v>
      </c>
      <c r="F571" s="287">
        <v>73</v>
      </c>
      <c r="G571" s="39"/>
      <c r="H571" s="45"/>
    </row>
    <row r="572" s="2" customFormat="1" ht="16.8" customHeight="1">
      <c r="A572" s="39"/>
      <c r="B572" s="45"/>
      <c r="C572" s="288" t="s">
        <v>190</v>
      </c>
      <c r="D572" s="288" t="s">
        <v>984</v>
      </c>
      <c r="E572" s="18" t="s">
        <v>19</v>
      </c>
      <c r="F572" s="289">
        <v>73</v>
      </c>
      <c r="G572" s="39"/>
      <c r="H572" s="45"/>
    </row>
    <row r="573" s="2" customFormat="1" ht="16.8" customHeight="1">
      <c r="A573" s="39"/>
      <c r="B573" s="45"/>
      <c r="C573" s="284" t="s">
        <v>477</v>
      </c>
      <c r="D573" s="285" t="s">
        <v>477</v>
      </c>
      <c r="E573" s="286" t="s">
        <v>19</v>
      </c>
      <c r="F573" s="287">
        <v>2.145</v>
      </c>
      <c r="G573" s="39"/>
      <c r="H573" s="45"/>
    </row>
    <row r="574" s="2" customFormat="1" ht="16.8" customHeight="1">
      <c r="A574" s="39"/>
      <c r="B574" s="45"/>
      <c r="C574" s="288" t="s">
        <v>477</v>
      </c>
      <c r="D574" s="288" t="s">
        <v>1109</v>
      </c>
      <c r="E574" s="18" t="s">
        <v>19</v>
      </c>
      <c r="F574" s="289">
        <v>2.145</v>
      </c>
      <c r="G574" s="39"/>
      <c r="H574" s="45"/>
    </row>
    <row r="575" s="2" customFormat="1" ht="16.8" customHeight="1">
      <c r="A575" s="39"/>
      <c r="B575" s="45"/>
      <c r="C575" s="290" t="s">
        <v>2267</v>
      </c>
      <c r="D575" s="39"/>
      <c r="E575" s="39"/>
      <c r="F575" s="39"/>
      <c r="G575" s="39"/>
      <c r="H575" s="45"/>
    </row>
    <row r="576" s="2" customFormat="1" ht="16.8" customHeight="1">
      <c r="A576" s="39"/>
      <c r="B576" s="45"/>
      <c r="C576" s="288" t="s">
        <v>1105</v>
      </c>
      <c r="D576" s="288" t="s">
        <v>1106</v>
      </c>
      <c r="E576" s="18" t="s">
        <v>313</v>
      </c>
      <c r="F576" s="289">
        <v>4.29</v>
      </c>
      <c r="G576" s="39"/>
      <c r="H576" s="45"/>
    </row>
    <row r="577" s="2" customFormat="1" ht="16.8" customHeight="1">
      <c r="A577" s="39"/>
      <c r="B577" s="45"/>
      <c r="C577" s="284" t="s">
        <v>687</v>
      </c>
      <c r="D577" s="285" t="s">
        <v>687</v>
      </c>
      <c r="E577" s="286" t="s">
        <v>19</v>
      </c>
      <c r="F577" s="287">
        <v>47.399999999999999</v>
      </c>
      <c r="G577" s="39"/>
      <c r="H577" s="45"/>
    </row>
    <row r="578" s="2" customFormat="1">
      <c r="A578" s="39"/>
      <c r="B578" s="45"/>
      <c r="C578" s="288" t="s">
        <v>687</v>
      </c>
      <c r="D578" s="288" t="s">
        <v>1121</v>
      </c>
      <c r="E578" s="18" t="s">
        <v>19</v>
      </c>
      <c r="F578" s="289">
        <v>47.399999999999999</v>
      </c>
      <c r="G578" s="39"/>
      <c r="H578" s="45"/>
    </row>
    <row r="579" s="2" customFormat="1" ht="16.8" customHeight="1">
      <c r="A579" s="39"/>
      <c r="B579" s="45"/>
      <c r="C579" s="290" t="s">
        <v>2267</v>
      </c>
      <c r="D579" s="39"/>
      <c r="E579" s="39"/>
      <c r="F579" s="39"/>
      <c r="G579" s="39"/>
      <c r="H579" s="45"/>
    </row>
    <row r="580" s="2" customFormat="1" ht="16.8" customHeight="1">
      <c r="A580" s="39"/>
      <c r="B580" s="45"/>
      <c r="C580" s="288" t="s">
        <v>1116</v>
      </c>
      <c r="D580" s="288" t="s">
        <v>1117</v>
      </c>
      <c r="E580" s="18" t="s">
        <v>313</v>
      </c>
      <c r="F580" s="289">
        <v>108.15000000000001</v>
      </c>
      <c r="G580" s="39"/>
      <c r="H580" s="45"/>
    </row>
    <row r="581" s="2" customFormat="1" ht="16.8" customHeight="1">
      <c r="A581" s="39"/>
      <c r="B581" s="45"/>
      <c r="C581" s="284" t="s">
        <v>692</v>
      </c>
      <c r="D581" s="285" t="s">
        <v>692</v>
      </c>
      <c r="E581" s="286" t="s">
        <v>19</v>
      </c>
      <c r="F581" s="287">
        <v>124.8</v>
      </c>
      <c r="G581" s="39"/>
      <c r="H581" s="45"/>
    </row>
    <row r="582" s="2" customFormat="1" ht="16.8" customHeight="1">
      <c r="A582" s="39"/>
      <c r="B582" s="45"/>
      <c r="C582" s="288" t="s">
        <v>692</v>
      </c>
      <c r="D582" s="288" t="s">
        <v>1129</v>
      </c>
      <c r="E582" s="18" t="s">
        <v>19</v>
      </c>
      <c r="F582" s="289">
        <v>124.8</v>
      </c>
      <c r="G582" s="39"/>
      <c r="H582" s="45"/>
    </row>
    <row r="583" s="2" customFormat="1" ht="16.8" customHeight="1">
      <c r="A583" s="39"/>
      <c r="B583" s="45"/>
      <c r="C583" s="284" t="s">
        <v>698</v>
      </c>
      <c r="D583" s="285" t="s">
        <v>698</v>
      </c>
      <c r="E583" s="286" t="s">
        <v>19</v>
      </c>
      <c r="F583" s="287">
        <v>22.463999999999999</v>
      </c>
      <c r="G583" s="39"/>
      <c r="H583" s="45"/>
    </row>
    <row r="584" s="2" customFormat="1" ht="16.8" customHeight="1">
      <c r="A584" s="39"/>
      <c r="B584" s="45"/>
      <c r="C584" s="288" t="s">
        <v>698</v>
      </c>
      <c r="D584" s="288" t="s">
        <v>1134</v>
      </c>
      <c r="E584" s="18" t="s">
        <v>19</v>
      </c>
      <c r="F584" s="289">
        <v>22.463999999999999</v>
      </c>
      <c r="G584" s="39"/>
      <c r="H584" s="45"/>
    </row>
    <row r="585" s="2" customFormat="1" ht="16.8" customHeight="1">
      <c r="A585" s="39"/>
      <c r="B585" s="45"/>
      <c r="C585" s="284" t="s">
        <v>715</v>
      </c>
      <c r="D585" s="285" t="s">
        <v>715</v>
      </c>
      <c r="E585" s="286" t="s">
        <v>19</v>
      </c>
      <c r="F585" s="287">
        <v>0.64349999999999996</v>
      </c>
      <c r="G585" s="39"/>
      <c r="H585" s="45"/>
    </row>
    <row r="586" s="2" customFormat="1" ht="16.8" customHeight="1">
      <c r="A586" s="39"/>
      <c r="B586" s="45"/>
      <c r="C586" s="288" t="s">
        <v>715</v>
      </c>
      <c r="D586" s="288" t="s">
        <v>1115</v>
      </c>
      <c r="E586" s="18" t="s">
        <v>19</v>
      </c>
      <c r="F586" s="289">
        <v>0.64349999999999996</v>
      </c>
      <c r="G586" s="39"/>
      <c r="H586" s="45"/>
    </row>
    <row r="587" s="2" customFormat="1" ht="16.8" customHeight="1">
      <c r="A587" s="39"/>
      <c r="B587" s="45"/>
      <c r="C587" s="284" t="s">
        <v>722</v>
      </c>
      <c r="D587" s="285" t="s">
        <v>722</v>
      </c>
      <c r="E587" s="286" t="s">
        <v>19</v>
      </c>
      <c r="F587" s="287">
        <v>84</v>
      </c>
      <c r="G587" s="39"/>
      <c r="H587" s="45"/>
    </row>
    <row r="588" s="2" customFormat="1" ht="16.8" customHeight="1">
      <c r="A588" s="39"/>
      <c r="B588" s="45"/>
      <c r="C588" s="288" t="s">
        <v>722</v>
      </c>
      <c r="D588" s="288" t="s">
        <v>1099</v>
      </c>
      <c r="E588" s="18" t="s">
        <v>19</v>
      </c>
      <c r="F588" s="289">
        <v>84</v>
      </c>
      <c r="G588" s="39"/>
      <c r="H588" s="45"/>
    </row>
    <row r="589" s="2" customFormat="1" ht="16.8" customHeight="1">
      <c r="A589" s="39"/>
      <c r="B589" s="45"/>
      <c r="C589" s="290" t="s">
        <v>2267</v>
      </c>
      <c r="D589" s="39"/>
      <c r="E589" s="39"/>
      <c r="F589" s="39"/>
      <c r="G589" s="39"/>
      <c r="H589" s="45"/>
    </row>
    <row r="590" s="2" customFormat="1" ht="16.8" customHeight="1">
      <c r="A590" s="39"/>
      <c r="B590" s="45"/>
      <c r="C590" s="288" t="s">
        <v>1093</v>
      </c>
      <c r="D590" s="288" t="s">
        <v>1094</v>
      </c>
      <c r="E590" s="18" t="s">
        <v>1095</v>
      </c>
      <c r="F590" s="289">
        <v>978</v>
      </c>
      <c r="G590" s="39"/>
      <c r="H590" s="45"/>
    </row>
    <row r="591" s="2" customFormat="1" ht="16.8" customHeight="1">
      <c r="A591" s="39"/>
      <c r="B591" s="45"/>
      <c r="C591" s="284" t="s">
        <v>480</v>
      </c>
      <c r="D591" s="285" t="s">
        <v>480</v>
      </c>
      <c r="E591" s="286" t="s">
        <v>19</v>
      </c>
      <c r="F591" s="287">
        <v>1365</v>
      </c>
      <c r="G591" s="39"/>
      <c r="H591" s="45"/>
    </row>
    <row r="592" s="2" customFormat="1" ht="16.8" customHeight="1">
      <c r="A592" s="39"/>
      <c r="B592" s="45"/>
      <c r="C592" s="288" t="s">
        <v>480</v>
      </c>
      <c r="D592" s="288" t="s">
        <v>1139</v>
      </c>
      <c r="E592" s="18" t="s">
        <v>19</v>
      </c>
      <c r="F592" s="289">
        <v>1365</v>
      </c>
      <c r="G592" s="39"/>
      <c r="H592" s="45"/>
    </row>
    <row r="593" s="2" customFormat="1" ht="16.8" customHeight="1">
      <c r="A593" s="39"/>
      <c r="B593" s="45"/>
      <c r="C593" s="290" t="s">
        <v>2267</v>
      </c>
      <c r="D593" s="39"/>
      <c r="E593" s="39"/>
      <c r="F593" s="39"/>
      <c r="G593" s="39"/>
      <c r="H593" s="45"/>
    </row>
    <row r="594" s="2" customFormat="1" ht="16.8" customHeight="1">
      <c r="A594" s="39"/>
      <c r="B594" s="45"/>
      <c r="C594" s="288" t="s">
        <v>1135</v>
      </c>
      <c r="D594" s="288" t="s">
        <v>1136</v>
      </c>
      <c r="E594" s="18" t="s">
        <v>313</v>
      </c>
      <c r="F594" s="289">
        <v>1511</v>
      </c>
      <c r="G594" s="39"/>
      <c r="H594" s="45"/>
    </row>
    <row r="595" s="2" customFormat="1" ht="16.8" customHeight="1">
      <c r="A595" s="39"/>
      <c r="B595" s="45"/>
      <c r="C595" s="284" t="s">
        <v>481</v>
      </c>
      <c r="D595" s="285" t="s">
        <v>481</v>
      </c>
      <c r="E595" s="286" t="s">
        <v>19</v>
      </c>
      <c r="F595" s="287">
        <v>350.69999999999999</v>
      </c>
      <c r="G595" s="39"/>
      <c r="H595" s="45"/>
    </row>
    <row r="596" s="2" customFormat="1">
      <c r="A596" s="39"/>
      <c r="B596" s="45"/>
      <c r="C596" s="288" t="s">
        <v>481</v>
      </c>
      <c r="D596" s="288" t="s">
        <v>1146</v>
      </c>
      <c r="E596" s="18" t="s">
        <v>19</v>
      </c>
      <c r="F596" s="289">
        <v>350.69999999999999</v>
      </c>
      <c r="G596" s="39"/>
      <c r="H596" s="45"/>
    </row>
    <row r="597" s="2" customFormat="1" ht="16.8" customHeight="1">
      <c r="A597" s="39"/>
      <c r="B597" s="45"/>
      <c r="C597" s="290" t="s">
        <v>2267</v>
      </c>
      <c r="D597" s="39"/>
      <c r="E597" s="39"/>
      <c r="F597" s="39"/>
      <c r="G597" s="39"/>
      <c r="H597" s="45"/>
    </row>
    <row r="598" s="2" customFormat="1" ht="16.8" customHeight="1">
      <c r="A598" s="39"/>
      <c r="B598" s="45"/>
      <c r="C598" s="288" t="s">
        <v>1142</v>
      </c>
      <c r="D598" s="288" t="s">
        <v>1143</v>
      </c>
      <c r="E598" s="18" t="s">
        <v>313</v>
      </c>
      <c r="F598" s="289">
        <v>620.54999999999995</v>
      </c>
      <c r="G598" s="39"/>
      <c r="H598" s="45"/>
    </row>
    <row r="599" s="2" customFormat="1" ht="16.8" customHeight="1">
      <c r="A599" s="39"/>
      <c r="B599" s="45"/>
      <c r="C599" s="284" t="s">
        <v>482</v>
      </c>
      <c r="D599" s="285" t="s">
        <v>482</v>
      </c>
      <c r="E599" s="286" t="s">
        <v>19</v>
      </c>
      <c r="F599" s="287">
        <v>26.25</v>
      </c>
      <c r="G599" s="39"/>
      <c r="H599" s="45"/>
    </row>
    <row r="600" s="2" customFormat="1" ht="16.8" customHeight="1">
      <c r="A600" s="39"/>
      <c r="B600" s="45"/>
      <c r="C600" s="288" t="s">
        <v>482</v>
      </c>
      <c r="D600" s="288" t="s">
        <v>1154</v>
      </c>
      <c r="E600" s="18" t="s">
        <v>19</v>
      </c>
      <c r="F600" s="289">
        <v>26.25</v>
      </c>
      <c r="G600" s="39"/>
      <c r="H600" s="45"/>
    </row>
    <row r="601" s="2" customFormat="1" ht="16.8" customHeight="1">
      <c r="A601" s="39"/>
      <c r="B601" s="45"/>
      <c r="C601" s="290" t="s">
        <v>2267</v>
      </c>
      <c r="D601" s="39"/>
      <c r="E601" s="39"/>
      <c r="F601" s="39"/>
      <c r="G601" s="39"/>
      <c r="H601" s="45"/>
    </row>
    <row r="602" s="2" customFormat="1" ht="16.8" customHeight="1">
      <c r="A602" s="39"/>
      <c r="B602" s="45"/>
      <c r="C602" s="288" t="s">
        <v>1149</v>
      </c>
      <c r="D602" s="288" t="s">
        <v>1150</v>
      </c>
      <c r="E602" s="18" t="s">
        <v>313</v>
      </c>
      <c r="F602" s="289">
        <v>118.59</v>
      </c>
      <c r="G602" s="39"/>
      <c r="H602" s="45"/>
    </row>
    <row r="603" s="2" customFormat="1" ht="16.8" customHeight="1">
      <c r="A603" s="39"/>
      <c r="B603" s="45"/>
      <c r="C603" s="284" t="s">
        <v>729</v>
      </c>
      <c r="D603" s="285" t="s">
        <v>729</v>
      </c>
      <c r="E603" s="286" t="s">
        <v>19</v>
      </c>
      <c r="F603" s="287">
        <v>134.464</v>
      </c>
      <c r="G603" s="39"/>
      <c r="H603" s="45"/>
    </row>
    <row r="604" s="2" customFormat="1" ht="16.8" customHeight="1">
      <c r="A604" s="39"/>
      <c r="B604" s="45"/>
      <c r="C604" s="288" t="s">
        <v>729</v>
      </c>
      <c r="D604" s="288" t="s">
        <v>1166</v>
      </c>
      <c r="E604" s="18" t="s">
        <v>19</v>
      </c>
      <c r="F604" s="289">
        <v>134.464</v>
      </c>
      <c r="G604" s="39"/>
      <c r="H604" s="45"/>
    </row>
    <row r="605" s="2" customFormat="1" ht="16.8" customHeight="1">
      <c r="A605" s="39"/>
      <c r="B605" s="45"/>
      <c r="C605" s="284" t="s">
        <v>197</v>
      </c>
      <c r="D605" s="285" t="s">
        <v>197</v>
      </c>
      <c r="E605" s="286" t="s">
        <v>19</v>
      </c>
      <c r="F605" s="287">
        <v>2103.4499999999998</v>
      </c>
      <c r="G605" s="39"/>
      <c r="H605" s="45"/>
    </row>
    <row r="606" s="2" customFormat="1" ht="16.8" customHeight="1">
      <c r="A606" s="39"/>
      <c r="B606" s="45"/>
      <c r="C606" s="288" t="s">
        <v>197</v>
      </c>
      <c r="D606" s="288" t="s">
        <v>964</v>
      </c>
      <c r="E606" s="18" t="s">
        <v>19</v>
      </c>
      <c r="F606" s="289">
        <v>2103.4499999999998</v>
      </c>
      <c r="G606" s="39"/>
      <c r="H606" s="45"/>
    </row>
    <row r="607" s="2" customFormat="1" ht="16.8" customHeight="1">
      <c r="A607" s="39"/>
      <c r="B607" s="45"/>
      <c r="C607" s="284" t="s">
        <v>736</v>
      </c>
      <c r="D607" s="285" t="s">
        <v>736</v>
      </c>
      <c r="E607" s="286" t="s">
        <v>19</v>
      </c>
      <c r="F607" s="287">
        <v>15</v>
      </c>
      <c r="G607" s="39"/>
      <c r="H607" s="45"/>
    </row>
    <row r="608" s="2" customFormat="1">
      <c r="A608" s="39"/>
      <c r="B608" s="45"/>
      <c r="C608" s="288" t="s">
        <v>736</v>
      </c>
      <c r="D608" s="288" t="s">
        <v>1172</v>
      </c>
      <c r="E608" s="18" t="s">
        <v>19</v>
      </c>
      <c r="F608" s="289">
        <v>15</v>
      </c>
      <c r="G608" s="39"/>
      <c r="H608" s="45"/>
    </row>
    <row r="609" s="2" customFormat="1" ht="16.8" customHeight="1">
      <c r="A609" s="39"/>
      <c r="B609" s="45"/>
      <c r="C609" s="290" t="s">
        <v>2267</v>
      </c>
      <c r="D609" s="39"/>
      <c r="E609" s="39"/>
      <c r="F609" s="39"/>
      <c r="G609" s="39"/>
      <c r="H609" s="45"/>
    </row>
    <row r="610" s="2" customFormat="1" ht="16.8" customHeight="1">
      <c r="A610" s="39"/>
      <c r="B610" s="45"/>
      <c r="C610" s="288" t="s">
        <v>1167</v>
      </c>
      <c r="D610" s="288" t="s">
        <v>1168</v>
      </c>
      <c r="E610" s="18" t="s">
        <v>313</v>
      </c>
      <c r="F610" s="289">
        <v>27</v>
      </c>
      <c r="G610" s="39"/>
      <c r="H610" s="45"/>
    </row>
    <row r="611" s="2" customFormat="1" ht="16.8" customHeight="1">
      <c r="A611" s="39"/>
      <c r="B611" s="45"/>
      <c r="C611" s="284" t="s">
        <v>483</v>
      </c>
      <c r="D611" s="285" t="s">
        <v>483</v>
      </c>
      <c r="E611" s="286" t="s">
        <v>19</v>
      </c>
      <c r="F611" s="287">
        <v>315</v>
      </c>
      <c r="G611" s="39"/>
      <c r="H611" s="45"/>
    </row>
    <row r="612" s="2" customFormat="1" ht="16.8" customHeight="1">
      <c r="A612" s="39"/>
      <c r="B612" s="45"/>
      <c r="C612" s="288" t="s">
        <v>483</v>
      </c>
      <c r="D612" s="288" t="s">
        <v>1180</v>
      </c>
      <c r="E612" s="18" t="s">
        <v>19</v>
      </c>
      <c r="F612" s="289">
        <v>315</v>
      </c>
      <c r="G612" s="39"/>
      <c r="H612" s="45"/>
    </row>
    <row r="613" s="2" customFormat="1" ht="16.8" customHeight="1">
      <c r="A613" s="39"/>
      <c r="B613" s="45"/>
      <c r="C613" s="284" t="s">
        <v>484</v>
      </c>
      <c r="D613" s="285" t="s">
        <v>484</v>
      </c>
      <c r="E613" s="286" t="s">
        <v>19</v>
      </c>
      <c r="F613" s="287">
        <v>15</v>
      </c>
      <c r="G613" s="39"/>
      <c r="H613" s="45"/>
    </row>
    <row r="614" s="2" customFormat="1">
      <c r="A614" s="39"/>
      <c r="B614" s="45"/>
      <c r="C614" s="288" t="s">
        <v>484</v>
      </c>
      <c r="D614" s="288" t="s">
        <v>1186</v>
      </c>
      <c r="E614" s="18" t="s">
        <v>19</v>
      </c>
      <c r="F614" s="289">
        <v>15</v>
      </c>
      <c r="G614" s="39"/>
      <c r="H614" s="45"/>
    </row>
    <row r="615" s="2" customFormat="1" ht="16.8" customHeight="1">
      <c r="A615" s="39"/>
      <c r="B615" s="45"/>
      <c r="C615" s="290" t="s">
        <v>2267</v>
      </c>
      <c r="D615" s="39"/>
      <c r="E615" s="39"/>
      <c r="F615" s="39"/>
      <c r="G615" s="39"/>
      <c r="H615" s="45"/>
    </row>
    <row r="616" s="2" customFormat="1" ht="16.8" customHeight="1">
      <c r="A616" s="39"/>
      <c r="B616" s="45"/>
      <c r="C616" s="288" t="s">
        <v>1181</v>
      </c>
      <c r="D616" s="288" t="s">
        <v>1182</v>
      </c>
      <c r="E616" s="18" t="s">
        <v>313</v>
      </c>
      <c r="F616" s="289">
        <v>80.819999999999993</v>
      </c>
      <c r="G616" s="39"/>
      <c r="H616" s="45"/>
    </row>
    <row r="617" s="2" customFormat="1" ht="16.8" customHeight="1">
      <c r="A617" s="39"/>
      <c r="B617" s="45"/>
      <c r="C617" s="284" t="s">
        <v>889</v>
      </c>
      <c r="D617" s="285" t="s">
        <v>889</v>
      </c>
      <c r="E617" s="286" t="s">
        <v>19</v>
      </c>
      <c r="F617" s="287">
        <v>4.6799999999999997</v>
      </c>
      <c r="G617" s="39"/>
      <c r="H617" s="45"/>
    </row>
    <row r="618" s="2" customFormat="1" ht="16.8" customHeight="1">
      <c r="A618" s="39"/>
      <c r="B618" s="45"/>
      <c r="C618" s="288" t="s">
        <v>889</v>
      </c>
      <c r="D618" s="288" t="s">
        <v>1198</v>
      </c>
      <c r="E618" s="18" t="s">
        <v>19</v>
      </c>
      <c r="F618" s="289">
        <v>4.6799999999999997</v>
      </c>
      <c r="G618" s="39"/>
      <c r="H618" s="45"/>
    </row>
    <row r="619" s="2" customFormat="1" ht="16.8" customHeight="1">
      <c r="A619" s="39"/>
      <c r="B619" s="45"/>
      <c r="C619" s="290" t="s">
        <v>2267</v>
      </c>
      <c r="D619" s="39"/>
      <c r="E619" s="39"/>
      <c r="F619" s="39"/>
      <c r="G619" s="39"/>
      <c r="H619" s="45"/>
    </row>
    <row r="620" s="2" customFormat="1" ht="16.8" customHeight="1">
      <c r="A620" s="39"/>
      <c r="B620" s="45"/>
      <c r="C620" s="288" t="s">
        <v>1193</v>
      </c>
      <c r="D620" s="288" t="s">
        <v>1194</v>
      </c>
      <c r="E620" s="18" t="s">
        <v>313</v>
      </c>
      <c r="F620" s="289">
        <v>9.3599999999999994</v>
      </c>
      <c r="G620" s="39"/>
      <c r="H620" s="45"/>
    </row>
    <row r="621" s="2" customFormat="1" ht="16.8" customHeight="1">
      <c r="A621" s="39"/>
      <c r="B621" s="45"/>
      <c r="C621" s="284" t="s">
        <v>891</v>
      </c>
      <c r="D621" s="285" t="s">
        <v>891</v>
      </c>
      <c r="E621" s="286" t="s">
        <v>19</v>
      </c>
      <c r="F621" s="287">
        <v>78</v>
      </c>
      <c r="G621" s="39"/>
      <c r="H621" s="45"/>
    </row>
    <row r="622" s="2" customFormat="1" ht="16.8" customHeight="1">
      <c r="A622" s="39"/>
      <c r="B622" s="45"/>
      <c r="C622" s="288" t="s">
        <v>891</v>
      </c>
      <c r="D622" s="288" t="s">
        <v>1206</v>
      </c>
      <c r="E622" s="18" t="s">
        <v>19</v>
      </c>
      <c r="F622" s="289">
        <v>78</v>
      </c>
      <c r="G622" s="39"/>
      <c r="H622" s="45"/>
    </row>
    <row r="623" s="2" customFormat="1" ht="16.8" customHeight="1">
      <c r="A623" s="39"/>
      <c r="B623" s="45"/>
      <c r="C623" s="290" t="s">
        <v>2267</v>
      </c>
      <c r="D623" s="39"/>
      <c r="E623" s="39"/>
      <c r="F623" s="39"/>
      <c r="G623" s="39"/>
      <c r="H623" s="45"/>
    </row>
    <row r="624" s="2" customFormat="1" ht="16.8" customHeight="1">
      <c r="A624" s="39"/>
      <c r="B624" s="45"/>
      <c r="C624" s="288" t="s">
        <v>1202</v>
      </c>
      <c r="D624" s="288" t="s">
        <v>1203</v>
      </c>
      <c r="E624" s="18" t="s">
        <v>388</v>
      </c>
      <c r="F624" s="289">
        <v>156</v>
      </c>
      <c r="G624" s="39"/>
      <c r="H624" s="45"/>
    </row>
    <row r="625" s="2" customFormat="1" ht="16.8" customHeight="1">
      <c r="A625" s="39"/>
      <c r="B625" s="45"/>
      <c r="C625" s="284" t="s">
        <v>893</v>
      </c>
      <c r="D625" s="285" t="s">
        <v>893</v>
      </c>
      <c r="E625" s="286" t="s">
        <v>19</v>
      </c>
      <c r="F625" s="287">
        <v>1706.25</v>
      </c>
      <c r="G625" s="39"/>
      <c r="H625" s="45"/>
    </row>
    <row r="626" s="2" customFormat="1" ht="16.8" customHeight="1">
      <c r="A626" s="39"/>
      <c r="B626" s="45"/>
      <c r="C626" s="288" t="s">
        <v>893</v>
      </c>
      <c r="D626" s="288" t="s">
        <v>1217</v>
      </c>
      <c r="E626" s="18" t="s">
        <v>19</v>
      </c>
      <c r="F626" s="289">
        <v>1706.25</v>
      </c>
      <c r="G626" s="39"/>
      <c r="H626" s="45"/>
    </row>
    <row r="627" s="2" customFormat="1" ht="16.8" customHeight="1">
      <c r="A627" s="39"/>
      <c r="B627" s="45"/>
      <c r="C627" s="290" t="s">
        <v>2267</v>
      </c>
      <c r="D627" s="39"/>
      <c r="E627" s="39"/>
      <c r="F627" s="39"/>
      <c r="G627" s="39"/>
      <c r="H627" s="45"/>
    </row>
    <row r="628" s="2" customFormat="1" ht="16.8" customHeight="1">
      <c r="A628" s="39"/>
      <c r="B628" s="45"/>
      <c r="C628" s="288" t="s">
        <v>1212</v>
      </c>
      <c r="D628" s="288" t="s">
        <v>1213</v>
      </c>
      <c r="E628" s="18" t="s">
        <v>388</v>
      </c>
      <c r="F628" s="289">
        <v>1954.25</v>
      </c>
      <c r="G628" s="39"/>
      <c r="H628" s="45"/>
    </row>
    <row r="629" s="2" customFormat="1" ht="16.8" customHeight="1">
      <c r="A629" s="39"/>
      <c r="B629" s="45"/>
      <c r="C629" s="284" t="s">
        <v>895</v>
      </c>
      <c r="D629" s="285" t="s">
        <v>895</v>
      </c>
      <c r="E629" s="286" t="s">
        <v>19</v>
      </c>
      <c r="F629" s="287">
        <v>1706.25</v>
      </c>
      <c r="G629" s="39"/>
      <c r="H629" s="45"/>
    </row>
    <row r="630" s="2" customFormat="1" ht="16.8" customHeight="1">
      <c r="A630" s="39"/>
      <c r="B630" s="45"/>
      <c r="C630" s="288" t="s">
        <v>895</v>
      </c>
      <c r="D630" s="288" t="s">
        <v>1228</v>
      </c>
      <c r="E630" s="18" t="s">
        <v>19</v>
      </c>
      <c r="F630" s="289">
        <v>1706.25</v>
      </c>
      <c r="G630" s="39"/>
      <c r="H630" s="45"/>
    </row>
    <row r="631" s="2" customFormat="1" ht="16.8" customHeight="1">
      <c r="A631" s="39"/>
      <c r="B631" s="45"/>
      <c r="C631" s="290" t="s">
        <v>2267</v>
      </c>
      <c r="D631" s="39"/>
      <c r="E631" s="39"/>
      <c r="F631" s="39"/>
      <c r="G631" s="39"/>
      <c r="H631" s="45"/>
    </row>
    <row r="632" s="2" customFormat="1" ht="16.8" customHeight="1">
      <c r="A632" s="39"/>
      <c r="B632" s="45"/>
      <c r="C632" s="288" t="s">
        <v>1223</v>
      </c>
      <c r="D632" s="288" t="s">
        <v>1224</v>
      </c>
      <c r="E632" s="18" t="s">
        <v>388</v>
      </c>
      <c r="F632" s="289">
        <v>2213.5</v>
      </c>
      <c r="G632" s="39"/>
      <c r="H632" s="45"/>
    </row>
    <row r="633" s="2" customFormat="1" ht="16.8" customHeight="1">
      <c r="A633" s="39"/>
      <c r="B633" s="45"/>
      <c r="C633" s="284" t="s">
        <v>896</v>
      </c>
      <c r="D633" s="285" t="s">
        <v>896</v>
      </c>
      <c r="E633" s="286" t="s">
        <v>19</v>
      </c>
      <c r="F633" s="287">
        <v>29.399999999999999</v>
      </c>
      <c r="G633" s="39"/>
      <c r="H633" s="45"/>
    </row>
    <row r="634" s="2" customFormat="1" ht="16.8" customHeight="1">
      <c r="A634" s="39"/>
      <c r="B634" s="45"/>
      <c r="C634" s="288" t="s">
        <v>896</v>
      </c>
      <c r="D634" s="288" t="s">
        <v>1277</v>
      </c>
      <c r="E634" s="18" t="s">
        <v>19</v>
      </c>
      <c r="F634" s="289">
        <v>29.399999999999999</v>
      </c>
      <c r="G634" s="39"/>
      <c r="H634" s="45"/>
    </row>
    <row r="635" s="2" customFormat="1" ht="16.8" customHeight="1">
      <c r="A635" s="39"/>
      <c r="B635" s="45"/>
      <c r="C635" s="290" t="s">
        <v>2267</v>
      </c>
      <c r="D635" s="39"/>
      <c r="E635" s="39"/>
      <c r="F635" s="39"/>
      <c r="G635" s="39"/>
      <c r="H635" s="45"/>
    </row>
    <row r="636" s="2" customFormat="1" ht="16.8" customHeight="1">
      <c r="A636" s="39"/>
      <c r="B636" s="45"/>
      <c r="C636" s="288" t="s">
        <v>1272</v>
      </c>
      <c r="D636" s="288" t="s">
        <v>1273</v>
      </c>
      <c r="E636" s="18" t="s">
        <v>388</v>
      </c>
      <c r="F636" s="289">
        <v>58.799999999999997</v>
      </c>
      <c r="G636" s="39"/>
      <c r="H636" s="45"/>
    </row>
    <row r="637" s="2" customFormat="1" ht="16.8" customHeight="1">
      <c r="A637" s="39"/>
      <c r="B637" s="45"/>
      <c r="C637" s="284" t="s">
        <v>898</v>
      </c>
      <c r="D637" s="285" t="s">
        <v>898</v>
      </c>
      <c r="E637" s="286" t="s">
        <v>19</v>
      </c>
      <c r="F637" s="287">
        <v>2</v>
      </c>
      <c r="G637" s="39"/>
      <c r="H637" s="45"/>
    </row>
    <row r="638" s="2" customFormat="1" ht="16.8" customHeight="1">
      <c r="A638" s="39"/>
      <c r="B638" s="45"/>
      <c r="C638" s="288" t="s">
        <v>898</v>
      </c>
      <c r="D638" s="288" t="s">
        <v>1249</v>
      </c>
      <c r="E638" s="18" t="s">
        <v>19</v>
      </c>
      <c r="F638" s="289">
        <v>2</v>
      </c>
      <c r="G638" s="39"/>
      <c r="H638" s="45"/>
    </row>
    <row r="639" s="2" customFormat="1" ht="16.8" customHeight="1">
      <c r="A639" s="39"/>
      <c r="B639" s="45"/>
      <c r="C639" s="290" t="s">
        <v>2267</v>
      </c>
      <c r="D639" s="39"/>
      <c r="E639" s="39"/>
      <c r="F639" s="39"/>
      <c r="G639" s="39"/>
      <c r="H639" s="45"/>
    </row>
    <row r="640" s="2" customFormat="1" ht="16.8" customHeight="1">
      <c r="A640" s="39"/>
      <c r="B640" s="45"/>
      <c r="C640" s="288" t="s">
        <v>1244</v>
      </c>
      <c r="D640" s="288" t="s">
        <v>1245</v>
      </c>
      <c r="E640" s="18" t="s">
        <v>206</v>
      </c>
      <c r="F640" s="289">
        <v>8</v>
      </c>
      <c r="G640" s="39"/>
      <c r="H640" s="45"/>
    </row>
    <row r="641" s="2" customFormat="1" ht="16.8" customHeight="1">
      <c r="A641" s="39"/>
      <c r="B641" s="45"/>
      <c r="C641" s="284" t="s">
        <v>899</v>
      </c>
      <c r="D641" s="285" t="s">
        <v>899</v>
      </c>
      <c r="E641" s="286" t="s">
        <v>19</v>
      </c>
      <c r="F641" s="287">
        <v>1</v>
      </c>
      <c r="G641" s="39"/>
      <c r="H641" s="45"/>
    </row>
    <row r="642" s="2" customFormat="1" ht="16.8" customHeight="1">
      <c r="A642" s="39"/>
      <c r="B642" s="45"/>
      <c r="C642" s="288" t="s">
        <v>899</v>
      </c>
      <c r="D642" s="288" t="s">
        <v>1260</v>
      </c>
      <c r="E642" s="18" t="s">
        <v>19</v>
      </c>
      <c r="F642" s="289">
        <v>1</v>
      </c>
      <c r="G642" s="39"/>
      <c r="H642" s="45"/>
    </row>
    <row r="643" s="2" customFormat="1" ht="16.8" customHeight="1">
      <c r="A643" s="39"/>
      <c r="B643" s="45"/>
      <c r="C643" s="290" t="s">
        <v>2267</v>
      </c>
      <c r="D643" s="39"/>
      <c r="E643" s="39"/>
      <c r="F643" s="39"/>
      <c r="G643" s="39"/>
      <c r="H643" s="45"/>
    </row>
    <row r="644" s="2" customFormat="1" ht="16.8" customHeight="1">
      <c r="A644" s="39"/>
      <c r="B644" s="45"/>
      <c r="C644" s="288" t="s">
        <v>1255</v>
      </c>
      <c r="D644" s="288" t="s">
        <v>1256</v>
      </c>
      <c r="E644" s="18" t="s">
        <v>206</v>
      </c>
      <c r="F644" s="289">
        <v>2</v>
      </c>
      <c r="G644" s="39"/>
      <c r="H644" s="45"/>
    </row>
    <row r="645" s="2" customFormat="1" ht="16.8" customHeight="1">
      <c r="A645" s="39"/>
      <c r="B645" s="45"/>
      <c r="C645" s="284" t="s">
        <v>202</v>
      </c>
      <c r="D645" s="285" t="s">
        <v>202</v>
      </c>
      <c r="E645" s="286" t="s">
        <v>19</v>
      </c>
      <c r="F645" s="287">
        <v>1163</v>
      </c>
      <c r="G645" s="39"/>
      <c r="H645" s="45"/>
    </row>
    <row r="646" s="2" customFormat="1" ht="16.8" customHeight="1">
      <c r="A646" s="39"/>
      <c r="B646" s="45"/>
      <c r="C646" s="288" t="s">
        <v>202</v>
      </c>
      <c r="D646" s="288" t="s">
        <v>968</v>
      </c>
      <c r="E646" s="18" t="s">
        <v>19</v>
      </c>
      <c r="F646" s="289">
        <v>1163</v>
      </c>
      <c r="G646" s="39"/>
      <c r="H646" s="45"/>
    </row>
    <row r="647" s="2" customFormat="1" ht="16.8" customHeight="1">
      <c r="A647" s="39"/>
      <c r="B647" s="45"/>
      <c r="C647" s="284" t="s">
        <v>900</v>
      </c>
      <c r="D647" s="285" t="s">
        <v>900</v>
      </c>
      <c r="E647" s="286" t="s">
        <v>19</v>
      </c>
      <c r="F647" s="287">
        <v>78</v>
      </c>
      <c r="G647" s="39"/>
      <c r="H647" s="45"/>
    </row>
    <row r="648" s="2" customFormat="1" ht="16.8" customHeight="1">
      <c r="A648" s="39"/>
      <c r="B648" s="45"/>
      <c r="C648" s="288" t="s">
        <v>900</v>
      </c>
      <c r="D648" s="288" t="s">
        <v>1265</v>
      </c>
      <c r="E648" s="18" t="s">
        <v>19</v>
      </c>
      <c r="F648" s="289">
        <v>78</v>
      </c>
      <c r="G648" s="39"/>
      <c r="H648" s="45"/>
    </row>
    <row r="649" s="2" customFormat="1" ht="16.8" customHeight="1">
      <c r="A649" s="39"/>
      <c r="B649" s="45"/>
      <c r="C649" s="290" t="s">
        <v>2267</v>
      </c>
      <c r="D649" s="39"/>
      <c r="E649" s="39"/>
      <c r="F649" s="39"/>
      <c r="G649" s="39"/>
      <c r="H649" s="45"/>
    </row>
    <row r="650" s="2" customFormat="1" ht="16.8" customHeight="1">
      <c r="A650" s="39"/>
      <c r="B650" s="45"/>
      <c r="C650" s="288" t="s">
        <v>459</v>
      </c>
      <c r="D650" s="288" t="s">
        <v>460</v>
      </c>
      <c r="E650" s="18" t="s">
        <v>327</v>
      </c>
      <c r="F650" s="289">
        <v>169.19999999999999</v>
      </c>
      <c r="G650" s="39"/>
      <c r="H650" s="45"/>
    </row>
    <row r="651" s="2" customFormat="1" ht="16.8" customHeight="1">
      <c r="A651" s="39"/>
      <c r="B651" s="45"/>
      <c r="C651" s="284" t="s">
        <v>901</v>
      </c>
      <c r="D651" s="285" t="s">
        <v>901</v>
      </c>
      <c r="E651" s="286" t="s">
        <v>19</v>
      </c>
      <c r="F651" s="287">
        <v>180</v>
      </c>
      <c r="G651" s="39"/>
      <c r="H651" s="45"/>
    </row>
    <row r="652" s="2" customFormat="1">
      <c r="A652" s="39"/>
      <c r="B652" s="45"/>
      <c r="C652" s="288" t="s">
        <v>901</v>
      </c>
      <c r="D652" s="288" t="s">
        <v>1287</v>
      </c>
      <c r="E652" s="18" t="s">
        <v>19</v>
      </c>
      <c r="F652" s="289">
        <v>180</v>
      </c>
      <c r="G652" s="39"/>
      <c r="H652" s="45"/>
    </row>
    <row r="653" s="2" customFormat="1" ht="16.8" customHeight="1">
      <c r="A653" s="39"/>
      <c r="B653" s="45"/>
      <c r="C653" s="284" t="s">
        <v>1293</v>
      </c>
      <c r="D653" s="285" t="s">
        <v>1293</v>
      </c>
      <c r="E653" s="286" t="s">
        <v>19</v>
      </c>
      <c r="F653" s="287">
        <v>180</v>
      </c>
      <c r="G653" s="39"/>
      <c r="H653" s="45"/>
    </row>
    <row r="654" s="2" customFormat="1" ht="16.8" customHeight="1">
      <c r="A654" s="39"/>
      <c r="B654" s="45"/>
      <c r="C654" s="288" t="s">
        <v>1293</v>
      </c>
      <c r="D654" s="288" t="s">
        <v>1294</v>
      </c>
      <c r="E654" s="18" t="s">
        <v>19</v>
      </c>
      <c r="F654" s="289">
        <v>180</v>
      </c>
      <c r="G654" s="39"/>
      <c r="H654" s="45"/>
    </row>
    <row r="655" s="2" customFormat="1" ht="16.8" customHeight="1">
      <c r="A655" s="39"/>
      <c r="B655" s="45"/>
      <c r="C655" s="284" t="s">
        <v>1242</v>
      </c>
      <c r="D655" s="285" t="s">
        <v>1242</v>
      </c>
      <c r="E655" s="286" t="s">
        <v>19</v>
      </c>
      <c r="F655" s="287">
        <v>20.300000000000001</v>
      </c>
      <c r="G655" s="39"/>
      <c r="H655" s="45"/>
    </row>
    <row r="656" s="2" customFormat="1" ht="16.8" customHeight="1">
      <c r="A656" s="39"/>
      <c r="B656" s="45"/>
      <c r="C656" s="288" t="s">
        <v>1242</v>
      </c>
      <c r="D656" s="288" t="s">
        <v>1243</v>
      </c>
      <c r="E656" s="18" t="s">
        <v>19</v>
      </c>
      <c r="F656" s="289">
        <v>20.300000000000001</v>
      </c>
      <c r="G656" s="39"/>
      <c r="H656" s="45"/>
    </row>
    <row r="657" s="2" customFormat="1" ht="16.8" customHeight="1">
      <c r="A657" s="39"/>
      <c r="B657" s="45"/>
      <c r="C657" s="284" t="s">
        <v>1302</v>
      </c>
      <c r="D657" s="285" t="s">
        <v>1302</v>
      </c>
      <c r="E657" s="286" t="s">
        <v>19</v>
      </c>
      <c r="F657" s="287">
        <v>48600</v>
      </c>
      <c r="G657" s="39"/>
      <c r="H657" s="45"/>
    </row>
    <row r="658" s="2" customFormat="1" ht="16.8" customHeight="1">
      <c r="A658" s="39"/>
      <c r="B658" s="45"/>
      <c r="C658" s="288" t="s">
        <v>1302</v>
      </c>
      <c r="D658" s="288" t="s">
        <v>1303</v>
      </c>
      <c r="E658" s="18" t="s">
        <v>19</v>
      </c>
      <c r="F658" s="289">
        <v>48600</v>
      </c>
      <c r="G658" s="39"/>
      <c r="H658" s="45"/>
    </row>
    <row r="659" s="2" customFormat="1" ht="16.8" customHeight="1">
      <c r="A659" s="39"/>
      <c r="B659" s="45"/>
      <c r="C659" s="284" t="s">
        <v>218</v>
      </c>
      <c r="D659" s="285" t="s">
        <v>218</v>
      </c>
      <c r="E659" s="286" t="s">
        <v>19</v>
      </c>
      <c r="F659" s="287">
        <v>1674.8</v>
      </c>
      <c r="G659" s="39"/>
      <c r="H659" s="45"/>
    </row>
    <row r="660" s="2" customFormat="1" ht="16.8" customHeight="1">
      <c r="A660" s="39"/>
      <c r="B660" s="45"/>
      <c r="C660" s="288" t="s">
        <v>218</v>
      </c>
      <c r="D660" s="288" t="s">
        <v>973</v>
      </c>
      <c r="E660" s="18" t="s">
        <v>19</v>
      </c>
      <c r="F660" s="289">
        <v>1674.8</v>
      </c>
      <c r="G660" s="39"/>
      <c r="H660" s="45"/>
    </row>
    <row r="661" s="2" customFormat="1" ht="16.8" customHeight="1">
      <c r="A661" s="39"/>
      <c r="B661" s="45"/>
      <c r="C661" s="290" t="s">
        <v>2267</v>
      </c>
      <c r="D661" s="39"/>
      <c r="E661" s="39"/>
      <c r="F661" s="39"/>
      <c r="G661" s="39"/>
      <c r="H661" s="45"/>
    </row>
    <row r="662" s="2" customFormat="1" ht="16.8" customHeight="1">
      <c r="A662" s="39"/>
      <c r="B662" s="45"/>
      <c r="C662" s="288" t="s">
        <v>969</v>
      </c>
      <c r="D662" s="288" t="s">
        <v>970</v>
      </c>
      <c r="E662" s="18" t="s">
        <v>313</v>
      </c>
      <c r="F662" s="289">
        <v>3543.9000000000001</v>
      </c>
      <c r="G662" s="39"/>
      <c r="H662" s="45"/>
    </row>
    <row r="663" s="2" customFormat="1" ht="16.8" customHeight="1">
      <c r="A663" s="39"/>
      <c r="B663" s="45"/>
      <c r="C663" s="284" t="s">
        <v>225</v>
      </c>
      <c r="D663" s="285" t="s">
        <v>225</v>
      </c>
      <c r="E663" s="286" t="s">
        <v>19</v>
      </c>
      <c r="F663" s="287">
        <v>240.25</v>
      </c>
      <c r="G663" s="39"/>
      <c r="H663" s="45"/>
    </row>
    <row r="664" s="2" customFormat="1" ht="16.8" customHeight="1">
      <c r="A664" s="39"/>
      <c r="B664" s="45"/>
      <c r="C664" s="288" t="s">
        <v>225</v>
      </c>
      <c r="D664" s="288" t="s">
        <v>995</v>
      </c>
      <c r="E664" s="18" t="s">
        <v>19</v>
      </c>
      <c r="F664" s="289">
        <v>240.25</v>
      </c>
      <c r="G664" s="39"/>
      <c r="H664" s="45"/>
    </row>
    <row r="665" s="2" customFormat="1" ht="16.8" customHeight="1">
      <c r="A665" s="39"/>
      <c r="B665" s="45"/>
      <c r="C665" s="290" t="s">
        <v>2267</v>
      </c>
      <c r="D665" s="39"/>
      <c r="E665" s="39"/>
      <c r="F665" s="39"/>
      <c r="G665" s="39"/>
      <c r="H665" s="45"/>
    </row>
    <row r="666" s="2" customFormat="1" ht="16.8" customHeight="1">
      <c r="A666" s="39"/>
      <c r="B666" s="45"/>
      <c r="C666" s="288" t="s">
        <v>990</v>
      </c>
      <c r="D666" s="288" t="s">
        <v>991</v>
      </c>
      <c r="E666" s="18" t="s">
        <v>313</v>
      </c>
      <c r="F666" s="289">
        <v>501.69999999999999</v>
      </c>
      <c r="G666" s="39"/>
      <c r="H666" s="45"/>
    </row>
    <row r="667" s="2" customFormat="1" ht="16.8" customHeight="1">
      <c r="A667" s="39"/>
      <c r="B667" s="45"/>
      <c r="C667" s="284" t="s">
        <v>210</v>
      </c>
      <c r="D667" s="285" t="s">
        <v>210</v>
      </c>
      <c r="E667" s="286" t="s">
        <v>19</v>
      </c>
      <c r="F667" s="287">
        <v>2605.1500000000001</v>
      </c>
      <c r="G667" s="39"/>
      <c r="H667" s="45"/>
    </row>
    <row r="668" s="2" customFormat="1" ht="16.8" customHeight="1">
      <c r="A668" s="39"/>
      <c r="B668" s="45"/>
      <c r="C668" s="288" t="s">
        <v>210</v>
      </c>
      <c r="D668" s="288" t="s">
        <v>1002</v>
      </c>
      <c r="E668" s="18" t="s">
        <v>19</v>
      </c>
      <c r="F668" s="289">
        <v>2605.1500000000001</v>
      </c>
      <c r="G668" s="39"/>
      <c r="H668" s="45"/>
    </row>
    <row r="669" s="2" customFormat="1" ht="16.8" customHeight="1">
      <c r="A669" s="39"/>
      <c r="B669" s="45"/>
      <c r="C669" s="284" t="s">
        <v>378</v>
      </c>
      <c r="D669" s="285" t="s">
        <v>378</v>
      </c>
      <c r="E669" s="286" t="s">
        <v>19</v>
      </c>
      <c r="F669" s="287">
        <v>81.090000000000003</v>
      </c>
      <c r="G669" s="39"/>
      <c r="H669" s="45"/>
    </row>
    <row r="670" s="2" customFormat="1" ht="16.8" customHeight="1">
      <c r="A670" s="39"/>
      <c r="B670" s="45"/>
      <c r="C670" s="288" t="s">
        <v>378</v>
      </c>
      <c r="D670" s="288" t="s">
        <v>1008</v>
      </c>
      <c r="E670" s="18" t="s">
        <v>19</v>
      </c>
      <c r="F670" s="289">
        <v>81.090000000000003</v>
      </c>
      <c r="G670" s="39"/>
      <c r="H670" s="45"/>
    </row>
    <row r="671" s="2" customFormat="1" ht="16.8" customHeight="1">
      <c r="A671" s="39"/>
      <c r="B671" s="45"/>
      <c r="C671" s="290" t="s">
        <v>2267</v>
      </c>
      <c r="D671" s="39"/>
      <c r="E671" s="39"/>
      <c r="F671" s="39"/>
      <c r="G671" s="39"/>
      <c r="H671" s="45"/>
    </row>
    <row r="672" s="2" customFormat="1" ht="16.8" customHeight="1">
      <c r="A672" s="39"/>
      <c r="B672" s="45"/>
      <c r="C672" s="288" t="s">
        <v>1003</v>
      </c>
      <c r="D672" s="288" t="s">
        <v>1004</v>
      </c>
      <c r="E672" s="18" t="s">
        <v>313</v>
      </c>
      <c r="F672" s="289">
        <v>2103.4499999999998</v>
      </c>
      <c r="G672" s="39"/>
      <c r="H672" s="45"/>
    </row>
    <row r="673" s="2" customFormat="1" ht="16.8" customHeight="1">
      <c r="A673" s="39"/>
      <c r="B673" s="45"/>
      <c r="C673" s="284" t="s">
        <v>384</v>
      </c>
      <c r="D673" s="285" t="s">
        <v>384</v>
      </c>
      <c r="E673" s="286" t="s">
        <v>19</v>
      </c>
      <c r="F673" s="287">
        <v>0</v>
      </c>
      <c r="G673" s="39"/>
      <c r="H673" s="45"/>
    </row>
    <row r="674" s="2" customFormat="1">
      <c r="A674" s="39"/>
      <c r="B674" s="45"/>
      <c r="C674" s="288" t="s">
        <v>384</v>
      </c>
      <c r="D674" s="288" t="s">
        <v>2269</v>
      </c>
      <c r="E674" s="18" t="s">
        <v>19</v>
      </c>
      <c r="F674" s="289">
        <v>0</v>
      </c>
      <c r="G674" s="39"/>
      <c r="H674" s="45"/>
    </row>
    <row r="675" s="2" customFormat="1" ht="16.8" customHeight="1">
      <c r="A675" s="39"/>
      <c r="B675" s="45"/>
      <c r="C675" s="290" t="s">
        <v>2267</v>
      </c>
      <c r="D675" s="39"/>
      <c r="E675" s="39"/>
      <c r="F675" s="39"/>
      <c r="G675" s="39"/>
      <c r="H675" s="45"/>
    </row>
    <row r="676" s="2" customFormat="1" ht="16.8" customHeight="1">
      <c r="A676" s="39"/>
      <c r="B676" s="45"/>
      <c r="C676" s="288" t="s">
        <v>1014</v>
      </c>
      <c r="D676" s="288" t="s">
        <v>1015</v>
      </c>
      <c r="E676" s="18" t="s">
        <v>313</v>
      </c>
      <c r="F676" s="289">
        <v>11242.200000000001</v>
      </c>
      <c r="G676" s="39"/>
      <c r="H676" s="45"/>
    </row>
    <row r="677" s="2" customFormat="1" ht="16.8" customHeight="1">
      <c r="A677" s="39"/>
      <c r="B677" s="45"/>
      <c r="C677" s="284" t="s">
        <v>781</v>
      </c>
      <c r="D677" s="285" t="s">
        <v>781</v>
      </c>
      <c r="E677" s="286" t="s">
        <v>19</v>
      </c>
      <c r="F677" s="287">
        <v>663.98400000000004</v>
      </c>
      <c r="G677" s="39"/>
      <c r="H677" s="45"/>
    </row>
    <row r="678" s="2" customFormat="1">
      <c r="A678" s="39"/>
      <c r="B678" s="45"/>
      <c r="C678" s="288" t="s">
        <v>781</v>
      </c>
      <c r="D678" s="288" t="s">
        <v>1063</v>
      </c>
      <c r="E678" s="18" t="s">
        <v>19</v>
      </c>
      <c r="F678" s="289">
        <v>663.98400000000004</v>
      </c>
      <c r="G678" s="39"/>
      <c r="H678" s="45"/>
    </row>
    <row r="679" s="2" customFormat="1" ht="16.8" customHeight="1">
      <c r="A679" s="39"/>
      <c r="B679" s="45"/>
      <c r="C679" s="290" t="s">
        <v>2267</v>
      </c>
      <c r="D679" s="39"/>
      <c r="E679" s="39"/>
      <c r="F679" s="39"/>
      <c r="G679" s="39"/>
      <c r="H679" s="45"/>
    </row>
    <row r="680" s="2" customFormat="1" ht="16.8" customHeight="1">
      <c r="A680" s="39"/>
      <c r="B680" s="45"/>
      <c r="C680" s="288" t="s">
        <v>1057</v>
      </c>
      <c r="D680" s="288" t="s">
        <v>1058</v>
      </c>
      <c r="E680" s="18" t="s">
        <v>313</v>
      </c>
      <c r="F680" s="289">
        <v>1282.1759999999999</v>
      </c>
      <c r="G680" s="39"/>
      <c r="H680" s="45"/>
    </row>
    <row r="681" s="2" customFormat="1" ht="16.8" customHeight="1">
      <c r="A681" s="39"/>
      <c r="B681" s="45"/>
      <c r="C681" s="284" t="s">
        <v>272</v>
      </c>
      <c r="D681" s="285" t="s">
        <v>272</v>
      </c>
      <c r="E681" s="286" t="s">
        <v>19</v>
      </c>
      <c r="F681" s="287">
        <v>182.40000000000001</v>
      </c>
      <c r="G681" s="39"/>
      <c r="H681" s="45"/>
    </row>
    <row r="682" s="2" customFormat="1" ht="16.8" customHeight="1">
      <c r="A682" s="39"/>
      <c r="B682" s="45"/>
      <c r="C682" s="288" t="s">
        <v>272</v>
      </c>
      <c r="D682" s="288" t="s">
        <v>1070</v>
      </c>
      <c r="E682" s="18" t="s">
        <v>19</v>
      </c>
      <c r="F682" s="289">
        <v>182.40000000000001</v>
      </c>
      <c r="G682" s="39"/>
      <c r="H682" s="45"/>
    </row>
    <row r="683" s="2" customFormat="1" ht="16.8" customHeight="1">
      <c r="A683" s="39"/>
      <c r="B683" s="45"/>
      <c r="C683" s="290" t="s">
        <v>2267</v>
      </c>
      <c r="D683" s="39"/>
      <c r="E683" s="39"/>
      <c r="F683" s="39"/>
      <c r="G683" s="39"/>
      <c r="H683" s="45"/>
    </row>
    <row r="684" s="2" customFormat="1" ht="16.8" customHeight="1">
      <c r="A684" s="39"/>
      <c r="B684" s="45"/>
      <c r="C684" s="288" t="s">
        <v>1064</v>
      </c>
      <c r="D684" s="288" t="s">
        <v>1065</v>
      </c>
      <c r="E684" s="18" t="s">
        <v>313</v>
      </c>
      <c r="F684" s="289">
        <v>364.80000000000001</v>
      </c>
      <c r="G684" s="39"/>
      <c r="H684" s="45"/>
    </row>
    <row r="685" s="2" customFormat="1" ht="16.8" customHeight="1">
      <c r="A685" s="39"/>
      <c r="B685" s="45"/>
      <c r="C685" s="284" t="s">
        <v>491</v>
      </c>
      <c r="D685" s="285" t="s">
        <v>491</v>
      </c>
      <c r="E685" s="286" t="s">
        <v>19</v>
      </c>
      <c r="F685" s="287">
        <v>1180</v>
      </c>
      <c r="G685" s="39"/>
      <c r="H685" s="45"/>
    </row>
    <row r="686" s="2" customFormat="1" ht="16.8" customHeight="1">
      <c r="A686" s="39"/>
      <c r="B686" s="45"/>
      <c r="C686" s="288" t="s">
        <v>491</v>
      </c>
      <c r="D686" s="288" t="s">
        <v>1083</v>
      </c>
      <c r="E686" s="18" t="s">
        <v>19</v>
      </c>
      <c r="F686" s="289">
        <v>1180</v>
      </c>
      <c r="G686" s="39"/>
      <c r="H686" s="45"/>
    </row>
    <row r="687" s="2" customFormat="1" ht="16.8" customHeight="1">
      <c r="A687" s="39"/>
      <c r="B687" s="45"/>
      <c r="C687" s="290" t="s">
        <v>2267</v>
      </c>
      <c r="D687" s="39"/>
      <c r="E687" s="39"/>
      <c r="F687" s="39"/>
      <c r="G687" s="39"/>
      <c r="H687" s="45"/>
    </row>
    <row r="688" s="2" customFormat="1" ht="16.8" customHeight="1">
      <c r="A688" s="39"/>
      <c r="B688" s="45"/>
      <c r="C688" s="288" t="s">
        <v>1077</v>
      </c>
      <c r="D688" s="288" t="s">
        <v>1078</v>
      </c>
      <c r="E688" s="18" t="s">
        <v>388</v>
      </c>
      <c r="F688" s="289">
        <v>1990</v>
      </c>
      <c r="G688" s="39"/>
      <c r="H688" s="45"/>
    </row>
    <row r="689" s="2" customFormat="1" ht="16.8" customHeight="1">
      <c r="A689" s="39"/>
      <c r="B689" s="45"/>
      <c r="C689" s="284" t="s">
        <v>493</v>
      </c>
      <c r="D689" s="285" t="s">
        <v>493</v>
      </c>
      <c r="E689" s="286" t="s">
        <v>19</v>
      </c>
      <c r="F689" s="287">
        <v>525</v>
      </c>
      <c r="G689" s="39"/>
      <c r="H689" s="45"/>
    </row>
    <row r="690" s="2" customFormat="1" ht="16.8" customHeight="1">
      <c r="A690" s="39"/>
      <c r="B690" s="45"/>
      <c r="C690" s="288" t="s">
        <v>493</v>
      </c>
      <c r="D690" s="288" t="s">
        <v>1090</v>
      </c>
      <c r="E690" s="18" t="s">
        <v>19</v>
      </c>
      <c r="F690" s="289">
        <v>525</v>
      </c>
      <c r="G690" s="39"/>
      <c r="H690" s="45"/>
    </row>
    <row r="691" s="2" customFormat="1" ht="16.8" customHeight="1">
      <c r="A691" s="39"/>
      <c r="B691" s="45"/>
      <c r="C691" s="290" t="s">
        <v>2267</v>
      </c>
      <c r="D691" s="39"/>
      <c r="E691" s="39"/>
      <c r="F691" s="39"/>
      <c r="G691" s="39"/>
      <c r="H691" s="45"/>
    </row>
    <row r="692" s="2" customFormat="1" ht="16.8" customHeight="1">
      <c r="A692" s="39"/>
      <c r="B692" s="45"/>
      <c r="C692" s="288" t="s">
        <v>1084</v>
      </c>
      <c r="D692" s="288" t="s">
        <v>1085</v>
      </c>
      <c r="E692" s="18" t="s">
        <v>388</v>
      </c>
      <c r="F692" s="289">
        <v>1050</v>
      </c>
      <c r="G692" s="39"/>
      <c r="H692" s="45"/>
    </row>
    <row r="693" s="2" customFormat="1" ht="16.8" customHeight="1">
      <c r="A693" s="39"/>
      <c r="B693" s="45"/>
      <c r="C693" s="284" t="s">
        <v>495</v>
      </c>
      <c r="D693" s="285" t="s">
        <v>495</v>
      </c>
      <c r="E693" s="286" t="s">
        <v>19</v>
      </c>
      <c r="F693" s="287">
        <v>5.5439999999999996</v>
      </c>
      <c r="G693" s="39"/>
      <c r="H693" s="45"/>
    </row>
    <row r="694" s="2" customFormat="1" ht="16.8" customHeight="1">
      <c r="A694" s="39"/>
      <c r="B694" s="45"/>
      <c r="C694" s="288" t="s">
        <v>495</v>
      </c>
      <c r="D694" s="288" t="s">
        <v>1041</v>
      </c>
      <c r="E694" s="18" t="s">
        <v>19</v>
      </c>
      <c r="F694" s="289">
        <v>5.5439999999999996</v>
      </c>
      <c r="G694" s="39"/>
      <c r="H694" s="45"/>
    </row>
    <row r="695" s="2" customFormat="1" ht="16.8" customHeight="1">
      <c r="A695" s="39"/>
      <c r="B695" s="45"/>
      <c r="C695" s="290" t="s">
        <v>2267</v>
      </c>
      <c r="D695" s="39"/>
      <c r="E695" s="39"/>
      <c r="F695" s="39"/>
      <c r="G695" s="39"/>
      <c r="H695" s="45"/>
    </row>
    <row r="696" s="2" customFormat="1" ht="16.8" customHeight="1">
      <c r="A696" s="39"/>
      <c r="B696" s="45"/>
      <c r="C696" s="288" t="s">
        <v>1035</v>
      </c>
      <c r="D696" s="288" t="s">
        <v>1036</v>
      </c>
      <c r="E696" s="18" t="s">
        <v>313</v>
      </c>
      <c r="F696" s="289">
        <v>11.087999999999999</v>
      </c>
      <c r="G696" s="39"/>
      <c r="H696" s="45"/>
    </row>
    <row r="697" s="2" customFormat="1" ht="16.8" customHeight="1">
      <c r="A697" s="39"/>
      <c r="B697" s="45"/>
      <c r="C697" s="284" t="s">
        <v>782</v>
      </c>
      <c r="D697" s="285" t="s">
        <v>782</v>
      </c>
      <c r="E697" s="286" t="s">
        <v>19</v>
      </c>
      <c r="F697" s="287">
        <v>69.252449999999996</v>
      </c>
      <c r="G697" s="39"/>
      <c r="H697" s="45"/>
    </row>
    <row r="698" s="2" customFormat="1" ht="16.8" customHeight="1">
      <c r="A698" s="39"/>
      <c r="B698" s="45"/>
      <c r="C698" s="288" t="s">
        <v>782</v>
      </c>
      <c r="D698" s="288" t="s">
        <v>1049</v>
      </c>
      <c r="E698" s="18" t="s">
        <v>19</v>
      </c>
      <c r="F698" s="289">
        <v>69.252449999999996</v>
      </c>
      <c r="G698" s="39"/>
      <c r="H698" s="45"/>
    </row>
    <row r="699" s="2" customFormat="1" ht="16.8" customHeight="1">
      <c r="A699" s="39"/>
      <c r="B699" s="45"/>
      <c r="C699" s="290" t="s">
        <v>2267</v>
      </c>
      <c r="D699" s="39"/>
      <c r="E699" s="39"/>
      <c r="F699" s="39"/>
      <c r="G699" s="39"/>
      <c r="H699" s="45"/>
    </row>
    <row r="700" s="2" customFormat="1" ht="16.8" customHeight="1">
      <c r="A700" s="39"/>
      <c r="B700" s="45"/>
      <c r="C700" s="288" t="s">
        <v>1043</v>
      </c>
      <c r="D700" s="288" t="s">
        <v>1044</v>
      </c>
      <c r="E700" s="18" t="s">
        <v>297</v>
      </c>
      <c r="F700" s="289">
        <v>126.804</v>
      </c>
      <c r="G700" s="39"/>
      <c r="H700" s="45"/>
    </row>
    <row r="701" s="2" customFormat="1" ht="16.8" customHeight="1">
      <c r="A701" s="39"/>
      <c r="B701" s="45"/>
      <c r="C701" s="284" t="s">
        <v>909</v>
      </c>
      <c r="D701" s="285" t="s">
        <v>909</v>
      </c>
      <c r="E701" s="286" t="s">
        <v>19</v>
      </c>
      <c r="F701" s="287">
        <v>77</v>
      </c>
      <c r="G701" s="39"/>
      <c r="H701" s="45"/>
    </row>
    <row r="702" s="2" customFormat="1" ht="16.8" customHeight="1">
      <c r="A702" s="39"/>
      <c r="B702" s="45"/>
      <c r="C702" s="288" t="s">
        <v>909</v>
      </c>
      <c r="D702" s="288" t="s">
        <v>1032</v>
      </c>
      <c r="E702" s="18" t="s">
        <v>19</v>
      </c>
      <c r="F702" s="289">
        <v>77</v>
      </c>
      <c r="G702" s="39"/>
      <c r="H702" s="45"/>
    </row>
    <row r="703" s="2" customFormat="1" ht="16.8" customHeight="1">
      <c r="A703" s="39"/>
      <c r="B703" s="45"/>
      <c r="C703" s="290" t="s">
        <v>2267</v>
      </c>
      <c r="D703" s="39"/>
      <c r="E703" s="39"/>
      <c r="F703" s="39"/>
      <c r="G703" s="39"/>
      <c r="H703" s="45"/>
    </row>
    <row r="704" s="2" customFormat="1" ht="16.8" customHeight="1">
      <c r="A704" s="39"/>
      <c r="B704" s="45"/>
      <c r="C704" s="288" t="s">
        <v>1026</v>
      </c>
      <c r="D704" s="288" t="s">
        <v>1027</v>
      </c>
      <c r="E704" s="18" t="s">
        <v>327</v>
      </c>
      <c r="F704" s="289">
        <v>154</v>
      </c>
      <c r="G704" s="39"/>
      <c r="H704" s="45"/>
    </row>
    <row r="705" s="2" customFormat="1" ht="16.8" customHeight="1">
      <c r="A705" s="39"/>
      <c r="B705" s="45"/>
      <c r="C705" s="284" t="s">
        <v>499</v>
      </c>
      <c r="D705" s="285" t="s">
        <v>499</v>
      </c>
      <c r="E705" s="286" t="s">
        <v>19</v>
      </c>
      <c r="F705" s="287">
        <v>2.145</v>
      </c>
      <c r="G705" s="39"/>
      <c r="H705" s="45"/>
    </row>
    <row r="706" s="2" customFormat="1" ht="16.8" customHeight="1">
      <c r="A706" s="39"/>
      <c r="B706" s="45"/>
      <c r="C706" s="288" t="s">
        <v>499</v>
      </c>
      <c r="D706" s="288" t="s">
        <v>1110</v>
      </c>
      <c r="E706" s="18" t="s">
        <v>19</v>
      </c>
      <c r="F706" s="289">
        <v>2.145</v>
      </c>
      <c r="G706" s="39"/>
      <c r="H706" s="45"/>
    </row>
    <row r="707" s="2" customFormat="1" ht="16.8" customHeight="1">
      <c r="A707" s="39"/>
      <c r="B707" s="45"/>
      <c r="C707" s="290" t="s">
        <v>2267</v>
      </c>
      <c r="D707" s="39"/>
      <c r="E707" s="39"/>
      <c r="F707" s="39"/>
      <c r="G707" s="39"/>
      <c r="H707" s="45"/>
    </row>
    <row r="708" s="2" customFormat="1" ht="16.8" customHeight="1">
      <c r="A708" s="39"/>
      <c r="B708" s="45"/>
      <c r="C708" s="288" t="s">
        <v>1105</v>
      </c>
      <c r="D708" s="288" t="s">
        <v>1106</v>
      </c>
      <c r="E708" s="18" t="s">
        <v>313</v>
      </c>
      <c r="F708" s="289">
        <v>4.29</v>
      </c>
      <c r="G708" s="39"/>
      <c r="H708" s="45"/>
    </row>
    <row r="709" s="2" customFormat="1" ht="16.8" customHeight="1">
      <c r="A709" s="39"/>
      <c r="B709" s="45"/>
      <c r="C709" s="284" t="s">
        <v>910</v>
      </c>
      <c r="D709" s="285" t="s">
        <v>910</v>
      </c>
      <c r="E709" s="286" t="s">
        <v>19</v>
      </c>
      <c r="F709" s="287">
        <v>60.75</v>
      </c>
      <c r="G709" s="39"/>
      <c r="H709" s="45"/>
    </row>
    <row r="710" s="2" customFormat="1">
      <c r="A710" s="39"/>
      <c r="B710" s="45"/>
      <c r="C710" s="288" t="s">
        <v>910</v>
      </c>
      <c r="D710" s="288" t="s">
        <v>1122</v>
      </c>
      <c r="E710" s="18" t="s">
        <v>19</v>
      </c>
      <c r="F710" s="289">
        <v>60.75</v>
      </c>
      <c r="G710" s="39"/>
      <c r="H710" s="45"/>
    </row>
    <row r="711" s="2" customFormat="1" ht="16.8" customHeight="1">
      <c r="A711" s="39"/>
      <c r="B711" s="45"/>
      <c r="C711" s="290" t="s">
        <v>2267</v>
      </c>
      <c r="D711" s="39"/>
      <c r="E711" s="39"/>
      <c r="F711" s="39"/>
      <c r="G711" s="39"/>
      <c r="H711" s="45"/>
    </row>
    <row r="712" s="2" customFormat="1" ht="16.8" customHeight="1">
      <c r="A712" s="39"/>
      <c r="B712" s="45"/>
      <c r="C712" s="288" t="s">
        <v>1116</v>
      </c>
      <c r="D712" s="288" t="s">
        <v>1117</v>
      </c>
      <c r="E712" s="18" t="s">
        <v>313</v>
      </c>
      <c r="F712" s="289">
        <v>108.15000000000001</v>
      </c>
      <c r="G712" s="39"/>
      <c r="H712" s="45"/>
    </row>
    <row r="713" s="2" customFormat="1" ht="16.8" customHeight="1">
      <c r="A713" s="39"/>
      <c r="B713" s="45"/>
      <c r="C713" s="284" t="s">
        <v>912</v>
      </c>
      <c r="D713" s="285" t="s">
        <v>912</v>
      </c>
      <c r="E713" s="286" t="s">
        <v>19</v>
      </c>
      <c r="F713" s="287">
        <v>84</v>
      </c>
      <c r="G713" s="39"/>
      <c r="H713" s="45"/>
    </row>
    <row r="714" s="2" customFormat="1" ht="16.8" customHeight="1">
      <c r="A714" s="39"/>
      <c r="B714" s="45"/>
      <c r="C714" s="288" t="s">
        <v>912</v>
      </c>
      <c r="D714" s="288" t="s">
        <v>1100</v>
      </c>
      <c r="E714" s="18" t="s">
        <v>19</v>
      </c>
      <c r="F714" s="289">
        <v>84</v>
      </c>
      <c r="G714" s="39"/>
      <c r="H714" s="45"/>
    </row>
    <row r="715" s="2" customFormat="1" ht="16.8" customHeight="1">
      <c r="A715" s="39"/>
      <c r="B715" s="45"/>
      <c r="C715" s="290" t="s">
        <v>2267</v>
      </c>
      <c r="D715" s="39"/>
      <c r="E715" s="39"/>
      <c r="F715" s="39"/>
      <c r="G715" s="39"/>
      <c r="H715" s="45"/>
    </row>
    <row r="716" s="2" customFormat="1" ht="16.8" customHeight="1">
      <c r="A716" s="39"/>
      <c r="B716" s="45"/>
      <c r="C716" s="288" t="s">
        <v>1093</v>
      </c>
      <c r="D716" s="288" t="s">
        <v>1094</v>
      </c>
      <c r="E716" s="18" t="s">
        <v>1095</v>
      </c>
      <c r="F716" s="289">
        <v>978</v>
      </c>
      <c r="G716" s="39"/>
      <c r="H716" s="45"/>
    </row>
    <row r="717" s="2" customFormat="1" ht="16.8" customHeight="1">
      <c r="A717" s="39"/>
      <c r="B717" s="45"/>
      <c r="C717" s="284" t="s">
        <v>500</v>
      </c>
      <c r="D717" s="285" t="s">
        <v>500</v>
      </c>
      <c r="E717" s="286" t="s">
        <v>19</v>
      </c>
      <c r="F717" s="287">
        <v>76</v>
      </c>
      <c r="G717" s="39"/>
      <c r="H717" s="45"/>
    </row>
    <row r="718" s="2" customFormat="1">
      <c r="A718" s="39"/>
      <c r="B718" s="45"/>
      <c r="C718" s="288" t="s">
        <v>500</v>
      </c>
      <c r="D718" s="288" t="s">
        <v>1140</v>
      </c>
      <c r="E718" s="18" t="s">
        <v>19</v>
      </c>
      <c r="F718" s="289">
        <v>76</v>
      </c>
      <c r="G718" s="39"/>
      <c r="H718" s="45"/>
    </row>
    <row r="719" s="2" customFormat="1" ht="16.8" customHeight="1">
      <c r="A719" s="39"/>
      <c r="B719" s="45"/>
      <c r="C719" s="290" t="s">
        <v>2267</v>
      </c>
      <c r="D719" s="39"/>
      <c r="E719" s="39"/>
      <c r="F719" s="39"/>
      <c r="G719" s="39"/>
      <c r="H719" s="45"/>
    </row>
    <row r="720" s="2" customFormat="1" ht="16.8" customHeight="1">
      <c r="A720" s="39"/>
      <c r="B720" s="45"/>
      <c r="C720" s="288" t="s">
        <v>1135</v>
      </c>
      <c r="D720" s="288" t="s">
        <v>1136</v>
      </c>
      <c r="E720" s="18" t="s">
        <v>313</v>
      </c>
      <c r="F720" s="289">
        <v>1511</v>
      </c>
      <c r="G720" s="39"/>
      <c r="H720" s="45"/>
    </row>
    <row r="721" s="2" customFormat="1" ht="16.8" customHeight="1">
      <c r="A721" s="39"/>
      <c r="B721" s="45"/>
      <c r="C721" s="284" t="s">
        <v>502</v>
      </c>
      <c r="D721" s="285" t="s">
        <v>502</v>
      </c>
      <c r="E721" s="286" t="s">
        <v>19</v>
      </c>
      <c r="F721" s="287">
        <v>269.85000000000002</v>
      </c>
      <c r="G721" s="39"/>
      <c r="H721" s="45"/>
    </row>
    <row r="722" s="2" customFormat="1" ht="16.8" customHeight="1">
      <c r="A722" s="39"/>
      <c r="B722" s="45"/>
      <c r="C722" s="288" t="s">
        <v>502</v>
      </c>
      <c r="D722" s="288" t="s">
        <v>1147</v>
      </c>
      <c r="E722" s="18" t="s">
        <v>19</v>
      </c>
      <c r="F722" s="289">
        <v>269.85000000000002</v>
      </c>
      <c r="G722" s="39"/>
      <c r="H722" s="45"/>
    </row>
    <row r="723" s="2" customFormat="1" ht="16.8" customHeight="1">
      <c r="A723" s="39"/>
      <c r="B723" s="45"/>
      <c r="C723" s="290" t="s">
        <v>2267</v>
      </c>
      <c r="D723" s="39"/>
      <c r="E723" s="39"/>
      <c r="F723" s="39"/>
      <c r="G723" s="39"/>
      <c r="H723" s="45"/>
    </row>
    <row r="724" s="2" customFormat="1" ht="16.8" customHeight="1">
      <c r="A724" s="39"/>
      <c r="B724" s="45"/>
      <c r="C724" s="288" t="s">
        <v>1142</v>
      </c>
      <c r="D724" s="288" t="s">
        <v>1143</v>
      </c>
      <c r="E724" s="18" t="s">
        <v>313</v>
      </c>
      <c r="F724" s="289">
        <v>620.54999999999995</v>
      </c>
      <c r="G724" s="39"/>
      <c r="H724" s="45"/>
    </row>
    <row r="725" s="2" customFormat="1" ht="16.8" customHeight="1">
      <c r="A725" s="39"/>
      <c r="B725" s="45"/>
      <c r="C725" s="284" t="s">
        <v>504</v>
      </c>
      <c r="D725" s="285" t="s">
        <v>504</v>
      </c>
      <c r="E725" s="286" t="s">
        <v>19</v>
      </c>
      <c r="F725" s="287">
        <v>31.5</v>
      </c>
      <c r="G725" s="39"/>
      <c r="H725" s="45"/>
    </row>
    <row r="726" s="2" customFormat="1" ht="16.8" customHeight="1">
      <c r="A726" s="39"/>
      <c r="B726" s="45"/>
      <c r="C726" s="288" t="s">
        <v>504</v>
      </c>
      <c r="D726" s="288" t="s">
        <v>1155</v>
      </c>
      <c r="E726" s="18" t="s">
        <v>19</v>
      </c>
      <c r="F726" s="289">
        <v>31.5</v>
      </c>
      <c r="G726" s="39"/>
      <c r="H726" s="45"/>
    </row>
    <row r="727" s="2" customFormat="1" ht="16.8" customHeight="1">
      <c r="A727" s="39"/>
      <c r="B727" s="45"/>
      <c r="C727" s="290" t="s">
        <v>2267</v>
      </c>
      <c r="D727" s="39"/>
      <c r="E727" s="39"/>
      <c r="F727" s="39"/>
      <c r="G727" s="39"/>
      <c r="H727" s="45"/>
    </row>
    <row r="728" s="2" customFormat="1" ht="16.8" customHeight="1">
      <c r="A728" s="39"/>
      <c r="B728" s="45"/>
      <c r="C728" s="288" t="s">
        <v>1149</v>
      </c>
      <c r="D728" s="288" t="s">
        <v>1150</v>
      </c>
      <c r="E728" s="18" t="s">
        <v>313</v>
      </c>
      <c r="F728" s="289">
        <v>118.59</v>
      </c>
      <c r="G728" s="39"/>
      <c r="H728" s="45"/>
    </row>
    <row r="729" s="2" customFormat="1" ht="16.8" customHeight="1">
      <c r="A729" s="39"/>
      <c r="B729" s="45"/>
      <c r="C729" s="284" t="s">
        <v>916</v>
      </c>
      <c r="D729" s="285" t="s">
        <v>916</v>
      </c>
      <c r="E729" s="286" t="s">
        <v>19</v>
      </c>
      <c r="F729" s="287">
        <v>12</v>
      </c>
      <c r="G729" s="39"/>
      <c r="H729" s="45"/>
    </row>
    <row r="730" s="2" customFormat="1" ht="16.8" customHeight="1">
      <c r="A730" s="39"/>
      <c r="B730" s="45"/>
      <c r="C730" s="288" t="s">
        <v>916</v>
      </c>
      <c r="D730" s="288" t="s">
        <v>1173</v>
      </c>
      <c r="E730" s="18" t="s">
        <v>19</v>
      </c>
      <c r="F730" s="289">
        <v>12</v>
      </c>
      <c r="G730" s="39"/>
      <c r="H730" s="45"/>
    </row>
    <row r="731" s="2" customFormat="1" ht="16.8" customHeight="1">
      <c r="A731" s="39"/>
      <c r="B731" s="45"/>
      <c r="C731" s="290" t="s">
        <v>2267</v>
      </c>
      <c r="D731" s="39"/>
      <c r="E731" s="39"/>
      <c r="F731" s="39"/>
      <c r="G731" s="39"/>
      <c r="H731" s="45"/>
    </row>
    <row r="732" s="2" customFormat="1" ht="16.8" customHeight="1">
      <c r="A732" s="39"/>
      <c r="B732" s="45"/>
      <c r="C732" s="288" t="s">
        <v>1167</v>
      </c>
      <c r="D732" s="288" t="s">
        <v>1168</v>
      </c>
      <c r="E732" s="18" t="s">
        <v>313</v>
      </c>
      <c r="F732" s="289">
        <v>27</v>
      </c>
      <c r="G732" s="39"/>
      <c r="H732" s="45"/>
    </row>
    <row r="733" s="2" customFormat="1" ht="16.8" customHeight="1">
      <c r="A733" s="39"/>
      <c r="B733" s="45"/>
      <c r="C733" s="284" t="s">
        <v>506</v>
      </c>
      <c r="D733" s="285" t="s">
        <v>506</v>
      </c>
      <c r="E733" s="286" t="s">
        <v>19</v>
      </c>
      <c r="F733" s="287">
        <v>12</v>
      </c>
      <c r="G733" s="39"/>
      <c r="H733" s="45"/>
    </row>
    <row r="734" s="2" customFormat="1">
      <c r="A734" s="39"/>
      <c r="B734" s="45"/>
      <c r="C734" s="288" t="s">
        <v>506</v>
      </c>
      <c r="D734" s="288" t="s">
        <v>1187</v>
      </c>
      <c r="E734" s="18" t="s">
        <v>19</v>
      </c>
      <c r="F734" s="289">
        <v>12</v>
      </c>
      <c r="G734" s="39"/>
      <c r="H734" s="45"/>
    </row>
    <row r="735" s="2" customFormat="1" ht="16.8" customHeight="1">
      <c r="A735" s="39"/>
      <c r="B735" s="45"/>
      <c r="C735" s="290" t="s">
        <v>2267</v>
      </c>
      <c r="D735" s="39"/>
      <c r="E735" s="39"/>
      <c r="F735" s="39"/>
      <c r="G735" s="39"/>
      <c r="H735" s="45"/>
    </row>
    <row r="736" s="2" customFormat="1" ht="16.8" customHeight="1">
      <c r="A736" s="39"/>
      <c r="B736" s="45"/>
      <c r="C736" s="288" t="s">
        <v>1181</v>
      </c>
      <c r="D736" s="288" t="s">
        <v>1182</v>
      </c>
      <c r="E736" s="18" t="s">
        <v>313</v>
      </c>
      <c r="F736" s="289">
        <v>80.819999999999993</v>
      </c>
      <c r="G736" s="39"/>
      <c r="H736" s="45"/>
    </row>
    <row r="737" s="2" customFormat="1" ht="16.8" customHeight="1">
      <c r="A737" s="39"/>
      <c r="B737" s="45"/>
      <c r="C737" s="284" t="s">
        <v>917</v>
      </c>
      <c r="D737" s="285" t="s">
        <v>917</v>
      </c>
      <c r="E737" s="286" t="s">
        <v>19</v>
      </c>
      <c r="F737" s="287">
        <v>4.6799999999999997</v>
      </c>
      <c r="G737" s="39"/>
      <c r="H737" s="45"/>
    </row>
    <row r="738" s="2" customFormat="1" ht="16.8" customHeight="1">
      <c r="A738" s="39"/>
      <c r="B738" s="45"/>
      <c r="C738" s="288" t="s">
        <v>917</v>
      </c>
      <c r="D738" s="288" t="s">
        <v>1199</v>
      </c>
      <c r="E738" s="18" t="s">
        <v>19</v>
      </c>
      <c r="F738" s="289">
        <v>4.6799999999999997</v>
      </c>
      <c r="G738" s="39"/>
      <c r="H738" s="45"/>
    </row>
    <row r="739" s="2" customFormat="1" ht="16.8" customHeight="1">
      <c r="A739" s="39"/>
      <c r="B739" s="45"/>
      <c r="C739" s="290" t="s">
        <v>2267</v>
      </c>
      <c r="D739" s="39"/>
      <c r="E739" s="39"/>
      <c r="F739" s="39"/>
      <c r="G739" s="39"/>
      <c r="H739" s="45"/>
    </row>
    <row r="740" s="2" customFormat="1" ht="16.8" customHeight="1">
      <c r="A740" s="39"/>
      <c r="B740" s="45"/>
      <c r="C740" s="288" t="s">
        <v>1193</v>
      </c>
      <c r="D740" s="288" t="s">
        <v>1194</v>
      </c>
      <c r="E740" s="18" t="s">
        <v>313</v>
      </c>
      <c r="F740" s="289">
        <v>9.3599999999999994</v>
      </c>
      <c r="G740" s="39"/>
      <c r="H740" s="45"/>
    </row>
    <row r="741" s="2" customFormat="1" ht="16.8" customHeight="1">
      <c r="A741" s="39"/>
      <c r="B741" s="45"/>
      <c r="C741" s="284" t="s">
        <v>918</v>
      </c>
      <c r="D741" s="285" t="s">
        <v>918</v>
      </c>
      <c r="E741" s="286" t="s">
        <v>19</v>
      </c>
      <c r="F741" s="287">
        <v>78</v>
      </c>
      <c r="G741" s="39"/>
      <c r="H741" s="45"/>
    </row>
    <row r="742" s="2" customFormat="1" ht="16.8" customHeight="1">
      <c r="A742" s="39"/>
      <c r="B742" s="45"/>
      <c r="C742" s="288" t="s">
        <v>918</v>
      </c>
      <c r="D742" s="288" t="s">
        <v>1207</v>
      </c>
      <c r="E742" s="18" t="s">
        <v>19</v>
      </c>
      <c r="F742" s="289">
        <v>78</v>
      </c>
      <c r="G742" s="39"/>
      <c r="H742" s="45"/>
    </row>
    <row r="743" s="2" customFormat="1" ht="16.8" customHeight="1">
      <c r="A743" s="39"/>
      <c r="B743" s="45"/>
      <c r="C743" s="290" t="s">
        <v>2267</v>
      </c>
      <c r="D743" s="39"/>
      <c r="E743" s="39"/>
      <c r="F743" s="39"/>
      <c r="G743" s="39"/>
      <c r="H743" s="45"/>
    </row>
    <row r="744" s="2" customFormat="1" ht="16.8" customHeight="1">
      <c r="A744" s="39"/>
      <c r="B744" s="45"/>
      <c r="C744" s="288" t="s">
        <v>1202</v>
      </c>
      <c r="D744" s="288" t="s">
        <v>1203</v>
      </c>
      <c r="E744" s="18" t="s">
        <v>388</v>
      </c>
      <c r="F744" s="289">
        <v>156</v>
      </c>
      <c r="G744" s="39"/>
      <c r="H744" s="45"/>
    </row>
    <row r="745" s="2" customFormat="1" ht="16.8" customHeight="1">
      <c r="A745" s="39"/>
      <c r="B745" s="45"/>
      <c r="C745" s="284" t="s">
        <v>919</v>
      </c>
      <c r="D745" s="285" t="s">
        <v>919</v>
      </c>
      <c r="E745" s="286" t="s">
        <v>19</v>
      </c>
      <c r="F745" s="287">
        <v>108</v>
      </c>
      <c r="G745" s="39"/>
      <c r="H745" s="45"/>
    </row>
    <row r="746" s="2" customFormat="1">
      <c r="A746" s="39"/>
      <c r="B746" s="45"/>
      <c r="C746" s="288" t="s">
        <v>919</v>
      </c>
      <c r="D746" s="288" t="s">
        <v>1218</v>
      </c>
      <c r="E746" s="18" t="s">
        <v>19</v>
      </c>
      <c r="F746" s="289">
        <v>108</v>
      </c>
      <c r="G746" s="39"/>
      <c r="H746" s="45"/>
    </row>
    <row r="747" s="2" customFormat="1" ht="16.8" customHeight="1">
      <c r="A747" s="39"/>
      <c r="B747" s="45"/>
      <c r="C747" s="290" t="s">
        <v>2267</v>
      </c>
      <c r="D747" s="39"/>
      <c r="E747" s="39"/>
      <c r="F747" s="39"/>
      <c r="G747" s="39"/>
      <c r="H747" s="45"/>
    </row>
    <row r="748" s="2" customFormat="1" ht="16.8" customHeight="1">
      <c r="A748" s="39"/>
      <c r="B748" s="45"/>
      <c r="C748" s="288" t="s">
        <v>1212</v>
      </c>
      <c r="D748" s="288" t="s">
        <v>1213</v>
      </c>
      <c r="E748" s="18" t="s">
        <v>388</v>
      </c>
      <c r="F748" s="289">
        <v>1954.25</v>
      </c>
      <c r="G748" s="39"/>
      <c r="H748" s="45"/>
    </row>
    <row r="749" s="2" customFormat="1" ht="16.8" customHeight="1">
      <c r="A749" s="39"/>
      <c r="B749" s="45"/>
      <c r="C749" s="284" t="s">
        <v>921</v>
      </c>
      <c r="D749" s="285" t="s">
        <v>921</v>
      </c>
      <c r="E749" s="286" t="s">
        <v>19</v>
      </c>
      <c r="F749" s="287">
        <v>108</v>
      </c>
      <c r="G749" s="39"/>
      <c r="H749" s="45"/>
    </row>
    <row r="750" s="2" customFormat="1">
      <c r="A750" s="39"/>
      <c r="B750" s="45"/>
      <c r="C750" s="288" t="s">
        <v>921</v>
      </c>
      <c r="D750" s="288" t="s">
        <v>1229</v>
      </c>
      <c r="E750" s="18" t="s">
        <v>19</v>
      </c>
      <c r="F750" s="289">
        <v>108</v>
      </c>
      <c r="G750" s="39"/>
      <c r="H750" s="45"/>
    </row>
    <row r="751" s="2" customFormat="1" ht="16.8" customHeight="1">
      <c r="A751" s="39"/>
      <c r="B751" s="45"/>
      <c r="C751" s="290" t="s">
        <v>2267</v>
      </c>
      <c r="D751" s="39"/>
      <c r="E751" s="39"/>
      <c r="F751" s="39"/>
      <c r="G751" s="39"/>
      <c r="H751" s="45"/>
    </row>
    <row r="752" s="2" customFormat="1" ht="16.8" customHeight="1">
      <c r="A752" s="39"/>
      <c r="B752" s="45"/>
      <c r="C752" s="288" t="s">
        <v>1223</v>
      </c>
      <c r="D752" s="288" t="s">
        <v>1224</v>
      </c>
      <c r="E752" s="18" t="s">
        <v>388</v>
      </c>
      <c r="F752" s="289">
        <v>2213.5</v>
      </c>
      <c r="G752" s="39"/>
      <c r="H752" s="45"/>
    </row>
    <row r="753" s="2" customFormat="1" ht="16.8" customHeight="1">
      <c r="A753" s="39"/>
      <c r="B753" s="45"/>
      <c r="C753" s="284" t="s">
        <v>922</v>
      </c>
      <c r="D753" s="285" t="s">
        <v>922</v>
      </c>
      <c r="E753" s="286" t="s">
        <v>19</v>
      </c>
      <c r="F753" s="287">
        <v>29.399999999999999</v>
      </c>
      <c r="G753" s="39"/>
      <c r="H753" s="45"/>
    </row>
    <row r="754" s="2" customFormat="1" ht="16.8" customHeight="1">
      <c r="A754" s="39"/>
      <c r="B754" s="45"/>
      <c r="C754" s="288" t="s">
        <v>922</v>
      </c>
      <c r="D754" s="288" t="s">
        <v>1278</v>
      </c>
      <c r="E754" s="18" t="s">
        <v>19</v>
      </c>
      <c r="F754" s="289">
        <v>29.399999999999999</v>
      </c>
      <c r="G754" s="39"/>
      <c r="H754" s="45"/>
    </row>
    <row r="755" s="2" customFormat="1" ht="16.8" customHeight="1">
      <c r="A755" s="39"/>
      <c r="B755" s="45"/>
      <c r="C755" s="290" t="s">
        <v>2267</v>
      </c>
      <c r="D755" s="39"/>
      <c r="E755" s="39"/>
      <c r="F755" s="39"/>
      <c r="G755" s="39"/>
      <c r="H755" s="45"/>
    </row>
    <row r="756" s="2" customFormat="1" ht="16.8" customHeight="1">
      <c r="A756" s="39"/>
      <c r="B756" s="45"/>
      <c r="C756" s="288" t="s">
        <v>1272</v>
      </c>
      <c r="D756" s="288" t="s">
        <v>1273</v>
      </c>
      <c r="E756" s="18" t="s">
        <v>388</v>
      </c>
      <c r="F756" s="289">
        <v>58.799999999999997</v>
      </c>
      <c r="G756" s="39"/>
      <c r="H756" s="45"/>
    </row>
    <row r="757" s="2" customFormat="1" ht="16.8" customHeight="1">
      <c r="A757" s="39"/>
      <c r="B757" s="45"/>
      <c r="C757" s="284" t="s">
        <v>923</v>
      </c>
      <c r="D757" s="285" t="s">
        <v>923</v>
      </c>
      <c r="E757" s="286" t="s">
        <v>19</v>
      </c>
      <c r="F757" s="287">
        <v>2</v>
      </c>
      <c r="G757" s="39"/>
      <c r="H757" s="45"/>
    </row>
    <row r="758" s="2" customFormat="1" ht="16.8" customHeight="1">
      <c r="A758" s="39"/>
      <c r="B758" s="45"/>
      <c r="C758" s="288" t="s">
        <v>923</v>
      </c>
      <c r="D758" s="288" t="s">
        <v>1250</v>
      </c>
      <c r="E758" s="18" t="s">
        <v>19</v>
      </c>
      <c r="F758" s="289">
        <v>2</v>
      </c>
      <c r="G758" s="39"/>
      <c r="H758" s="45"/>
    </row>
    <row r="759" s="2" customFormat="1" ht="16.8" customHeight="1">
      <c r="A759" s="39"/>
      <c r="B759" s="45"/>
      <c r="C759" s="290" t="s">
        <v>2267</v>
      </c>
      <c r="D759" s="39"/>
      <c r="E759" s="39"/>
      <c r="F759" s="39"/>
      <c r="G759" s="39"/>
      <c r="H759" s="45"/>
    </row>
    <row r="760" s="2" customFormat="1" ht="16.8" customHeight="1">
      <c r="A760" s="39"/>
      <c r="B760" s="45"/>
      <c r="C760" s="288" t="s">
        <v>1244</v>
      </c>
      <c r="D760" s="288" t="s">
        <v>1245</v>
      </c>
      <c r="E760" s="18" t="s">
        <v>206</v>
      </c>
      <c r="F760" s="289">
        <v>8</v>
      </c>
      <c r="G760" s="39"/>
      <c r="H760" s="45"/>
    </row>
    <row r="761" s="2" customFormat="1" ht="16.8" customHeight="1">
      <c r="A761" s="39"/>
      <c r="B761" s="45"/>
      <c r="C761" s="284" t="s">
        <v>924</v>
      </c>
      <c r="D761" s="285" t="s">
        <v>924</v>
      </c>
      <c r="E761" s="286" t="s">
        <v>19</v>
      </c>
      <c r="F761" s="287">
        <v>1</v>
      </c>
      <c r="G761" s="39"/>
      <c r="H761" s="45"/>
    </row>
    <row r="762" s="2" customFormat="1" ht="16.8" customHeight="1">
      <c r="A762" s="39"/>
      <c r="B762" s="45"/>
      <c r="C762" s="288" t="s">
        <v>924</v>
      </c>
      <c r="D762" s="288" t="s">
        <v>1261</v>
      </c>
      <c r="E762" s="18" t="s">
        <v>19</v>
      </c>
      <c r="F762" s="289">
        <v>1</v>
      </c>
      <c r="G762" s="39"/>
      <c r="H762" s="45"/>
    </row>
    <row r="763" s="2" customFormat="1" ht="16.8" customHeight="1">
      <c r="A763" s="39"/>
      <c r="B763" s="45"/>
      <c r="C763" s="290" t="s">
        <v>2267</v>
      </c>
      <c r="D763" s="39"/>
      <c r="E763" s="39"/>
      <c r="F763" s="39"/>
      <c r="G763" s="39"/>
      <c r="H763" s="45"/>
    </row>
    <row r="764" s="2" customFormat="1" ht="16.8" customHeight="1">
      <c r="A764" s="39"/>
      <c r="B764" s="45"/>
      <c r="C764" s="288" t="s">
        <v>1255</v>
      </c>
      <c r="D764" s="288" t="s">
        <v>1256</v>
      </c>
      <c r="E764" s="18" t="s">
        <v>206</v>
      </c>
      <c r="F764" s="289">
        <v>2</v>
      </c>
      <c r="G764" s="39"/>
      <c r="H764" s="45"/>
    </row>
    <row r="765" s="2" customFormat="1" ht="16.8" customHeight="1">
      <c r="A765" s="39"/>
      <c r="B765" s="45"/>
      <c r="C765" s="284" t="s">
        <v>925</v>
      </c>
      <c r="D765" s="285" t="s">
        <v>925</v>
      </c>
      <c r="E765" s="286" t="s">
        <v>19</v>
      </c>
      <c r="F765" s="287">
        <v>78</v>
      </c>
      <c r="G765" s="39"/>
      <c r="H765" s="45"/>
    </row>
    <row r="766" s="2" customFormat="1" ht="16.8" customHeight="1">
      <c r="A766" s="39"/>
      <c r="B766" s="45"/>
      <c r="C766" s="288" t="s">
        <v>925</v>
      </c>
      <c r="D766" s="288" t="s">
        <v>1266</v>
      </c>
      <c r="E766" s="18" t="s">
        <v>19</v>
      </c>
      <c r="F766" s="289">
        <v>78</v>
      </c>
      <c r="G766" s="39"/>
      <c r="H766" s="45"/>
    </row>
    <row r="767" s="2" customFormat="1" ht="16.8" customHeight="1">
      <c r="A767" s="39"/>
      <c r="B767" s="45"/>
      <c r="C767" s="290" t="s">
        <v>2267</v>
      </c>
      <c r="D767" s="39"/>
      <c r="E767" s="39"/>
      <c r="F767" s="39"/>
      <c r="G767" s="39"/>
      <c r="H767" s="45"/>
    </row>
    <row r="768" s="2" customFormat="1" ht="16.8" customHeight="1">
      <c r="A768" s="39"/>
      <c r="B768" s="45"/>
      <c r="C768" s="288" t="s">
        <v>459</v>
      </c>
      <c r="D768" s="288" t="s">
        <v>460</v>
      </c>
      <c r="E768" s="18" t="s">
        <v>327</v>
      </c>
      <c r="F768" s="289">
        <v>169.19999999999999</v>
      </c>
      <c r="G768" s="39"/>
      <c r="H768" s="45"/>
    </row>
    <row r="769" s="2" customFormat="1" ht="16.8" customHeight="1">
      <c r="A769" s="39"/>
      <c r="B769" s="45"/>
      <c r="C769" s="284" t="s">
        <v>926</v>
      </c>
      <c r="D769" s="285" t="s">
        <v>926</v>
      </c>
      <c r="E769" s="286" t="s">
        <v>19</v>
      </c>
      <c r="F769" s="287">
        <v>1050</v>
      </c>
      <c r="G769" s="39"/>
      <c r="H769" s="45"/>
    </row>
    <row r="770" s="2" customFormat="1" ht="16.8" customHeight="1">
      <c r="A770" s="39"/>
      <c r="B770" s="45"/>
      <c r="C770" s="288" t="s">
        <v>926</v>
      </c>
      <c r="D770" s="288" t="s">
        <v>974</v>
      </c>
      <c r="E770" s="18" t="s">
        <v>19</v>
      </c>
      <c r="F770" s="289">
        <v>1050</v>
      </c>
      <c r="G770" s="39"/>
      <c r="H770" s="45"/>
    </row>
    <row r="771" s="2" customFormat="1" ht="16.8" customHeight="1">
      <c r="A771" s="39"/>
      <c r="B771" s="45"/>
      <c r="C771" s="290" t="s">
        <v>2267</v>
      </c>
      <c r="D771" s="39"/>
      <c r="E771" s="39"/>
      <c r="F771" s="39"/>
      <c r="G771" s="39"/>
      <c r="H771" s="45"/>
    </row>
    <row r="772" s="2" customFormat="1" ht="16.8" customHeight="1">
      <c r="A772" s="39"/>
      <c r="B772" s="45"/>
      <c r="C772" s="288" t="s">
        <v>969</v>
      </c>
      <c r="D772" s="288" t="s">
        <v>970</v>
      </c>
      <c r="E772" s="18" t="s">
        <v>313</v>
      </c>
      <c r="F772" s="289">
        <v>3543.9000000000001</v>
      </c>
      <c r="G772" s="39"/>
      <c r="H772" s="45"/>
    </row>
    <row r="773" s="2" customFormat="1" ht="16.8" customHeight="1">
      <c r="A773" s="39"/>
      <c r="B773" s="45"/>
      <c r="C773" s="284" t="s">
        <v>507</v>
      </c>
      <c r="D773" s="285" t="s">
        <v>507</v>
      </c>
      <c r="E773" s="286" t="s">
        <v>19</v>
      </c>
      <c r="F773" s="287">
        <v>261.44999999999999</v>
      </c>
      <c r="G773" s="39"/>
      <c r="H773" s="45"/>
    </row>
    <row r="774" s="2" customFormat="1" ht="16.8" customHeight="1">
      <c r="A774" s="39"/>
      <c r="B774" s="45"/>
      <c r="C774" s="288" t="s">
        <v>507</v>
      </c>
      <c r="D774" s="288" t="s">
        <v>996</v>
      </c>
      <c r="E774" s="18" t="s">
        <v>19</v>
      </c>
      <c r="F774" s="289">
        <v>261.44999999999999</v>
      </c>
      <c r="G774" s="39"/>
      <c r="H774" s="45"/>
    </row>
    <row r="775" s="2" customFormat="1" ht="16.8" customHeight="1">
      <c r="A775" s="39"/>
      <c r="B775" s="45"/>
      <c r="C775" s="290" t="s">
        <v>2267</v>
      </c>
      <c r="D775" s="39"/>
      <c r="E775" s="39"/>
      <c r="F775" s="39"/>
      <c r="G775" s="39"/>
      <c r="H775" s="45"/>
    </row>
    <row r="776" s="2" customFormat="1" ht="16.8" customHeight="1">
      <c r="A776" s="39"/>
      <c r="B776" s="45"/>
      <c r="C776" s="288" t="s">
        <v>990</v>
      </c>
      <c r="D776" s="288" t="s">
        <v>991</v>
      </c>
      <c r="E776" s="18" t="s">
        <v>313</v>
      </c>
      <c r="F776" s="289">
        <v>501.69999999999999</v>
      </c>
      <c r="G776" s="39"/>
      <c r="H776" s="45"/>
    </row>
    <row r="777" s="2" customFormat="1" ht="16.8" customHeight="1">
      <c r="A777" s="39"/>
      <c r="B777" s="45"/>
      <c r="C777" s="284" t="s">
        <v>403</v>
      </c>
      <c r="D777" s="285" t="s">
        <v>403</v>
      </c>
      <c r="E777" s="286" t="s">
        <v>19</v>
      </c>
      <c r="F777" s="287">
        <v>170.56</v>
      </c>
      <c r="G777" s="39"/>
      <c r="H777" s="45"/>
    </row>
    <row r="778" s="2" customFormat="1" ht="16.8" customHeight="1">
      <c r="A778" s="39"/>
      <c r="B778" s="45"/>
      <c r="C778" s="288" t="s">
        <v>403</v>
      </c>
      <c r="D778" s="288" t="s">
        <v>1009</v>
      </c>
      <c r="E778" s="18" t="s">
        <v>19</v>
      </c>
      <c r="F778" s="289">
        <v>170.56</v>
      </c>
      <c r="G778" s="39"/>
      <c r="H778" s="45"/>
    </row>
    <row r="779" s="2" customFormat="1" ht="16.8" customHeight="1">
      <c r="A779" s="39"/>
      <c r="B779" s="45"/>
      <c r="C779" s="290" t="s">
        <v>2267</v>
      </c>
      <c r="D779" s="39"/>
      <c r="E779" s="39"/>
      <c r="F779" s="39"/>
      <c r="G779" s="39"/>
      <c r="H779" s="45"/>
    </row>
    <row r="780" s="2" customFormat="1" ht="16.8" customHeight="1">
      <c r="A780" s="39"/>
      <c r="B780" s="45"/>
      <c r="C780" s="288" t="s">
        <v>1003</v>
      </c>
      <c r="D780" s="288" t="s">
        <v>1004</v>
      </c>
      <c r="E780" s="18" t="s">
        <v>313</v>
      </c>
      <c r="F780" s="289">
        <v>2103.4499999999998</v>
      </c>
      <c r="G780" s="39"/>
      <c r="H780" s="45"/>
    </row>
    <row r="781" s="2" customFormat="1" ht="16.8" customHeight="1">
      <c r="A781" s="39"/>
      <c r="B781" s="45"/>
      <c r="C781" s="284" t="s">
        <v>2270</v>
      </c>
      <c r="D781" s="285" t="s">
        <v>2270</v>
      </c>
      <c r="E781" s="286" t="s">
        <v>19</v>
      </c>
      <c r="F781" s="287">
        <v>-2300</v>
      </c>
      <c r="G781" s="39"/>
      <c r="H781" s="45"/>
    </row>
    <row r="782" s="2" customFormat="1">
      <c r="A782" s="39"/>
      <c r="B782" s="45"/>
      <c r="C782" s="288" t="s">
        <v>384</v>
      </c>
      <c r="D782" s="288" t="s">
        <v>2269</v>
      </c>
      <c r="E782" s="18" t="s">
        <v>19</v>
      </c>
      <c r="F782" s="289">
        <v>0</v>
      </c>
      <c r="G782" s="39"/>
      <c r="H782" s="45"/>
    </row>
    <row r="783" s="2" customFormat="1" ht="16.8" customHeight="1">
      <c r="A783" s="39"/>
      <c r="B783" s="45"/>
      <c r="C783" s="288" t="s">
        <v>2270</v>
      </c>
      <c r="D783" s="288" t="s">
        <v>2271</v>
      </c>
      <c r="E783" s="18" t="s">
        <v>19</v>
      </c>
      <c r="F783" s="289">
        <v>-2300</v>
      </c>
      <c r="G783" s="39"/>
      <c r="H783" s="45"/>
    </row>
    <row r="784" s="2" customFormat="1" ht="16.8" customHeight="1">
      <c r="A784" s="39"/>
      <c r="B784" s="45"/>
      <c r="C784" s="290" t="s">
        <v>2267</v>
      </c>
      <c r="D784" s="39"/>
      <c r="E784" s="39"/>
      <c r="F784" s="39"/>
      <c r="G784" s="39"/>
      <c r="H784" s="45"/>
    </row>
    <row r="785" s="2" customFormat="1" ht="16.8" customHeight="1">
      <c r="A785" s="39"/>
      <c r="B785" s="45"/>
      <c r="C785" s="288" t="s">
        <v>1014</v>
      </c>
      <c r="D785" s="288" t="s">
        <v>1015</v>
      </c>
      <c r="E785" s="18" t="s">
        <v>313</v>
      </c>
      <c r="F785" s="289">
        <v>11242.200000000001</v>
      </c>
      <c r="G785" s="39"/>
      <c r="H785" s="45"/>
    </row>
    <row r="786" s="2" customFormat="1" ht="16.8" customHeight="1">
      <c r="A786" s="39"/>
      <c r="B786" s="45"/>
      <c r="C786" s="284" t="s">
        <v>818</v>
      </c>
      <c r="D786" s="285" t="s">
        <v>818</v>
      </c>
      <c r="E786" s="286" t="s">
        <v>19</v>
      </c>
      <c r="F786" s="287">
        <v>1282.1759999999999</v>
      </c>
      <c r="G786" s="39"/>
      <c r="H786" s="45"/>
    </row>
    <row r="787" s="2" customFormat="1" ht="16.8" customHeight="1">
      <c r="A787" s="39"/>
      <c r="B787" s="45"/>
      <c r="C787" s="288" t="s">
        <v>818</v>
      </c>
      <c r="D787" s="288" t="s">
        <v>819</v>
      </c>
      <c r="E787" s="18" t="s">
        <v>19</v>
      </c>
      <c r="F787" s="289">
        <v>1282.1759999999999</v>
      </c>
      <c r="G787" s="39"/>
      <c r="H787" s="45"/>
    </row>
    <row r="788" s="2" customFormat="1" ht="16.8" customHeight="1">
      <c r="A788" s="39"/>
      <c r="B788" s="45"/>
      <c r="C788" s="284" t="s">
        <v>281</v>
      </c>
      <c r="D788" s="285" t="s">
        <v>281</v>
      </c>
      <c r="E788" s="286" t="s">
        <v>19</v>
      </c>
      <c r="F788" s="287">
        <v>364.80000000000001</v>
      </c>
      <c r="G788" s="39"/>
      <c r="H788" s="45"/>
    </row>
    <row r="789" s="2" customFormat="1" ht="16.8" customHeight="1">
      <c r="A789" s="39"/>
      <c r="B789" s="45"/>
      <c r="C789" s="288" t="s">
        <v>281</v>
      </c>
      <c r="D789" s="288" t="s">
        <v>561</v>
      </c>
      <c r="E789" s="18" t="s">
        <v>19</v>
      </c>
      <c r="F789" s="289">
        <v>364.80000000000001</v>
      </c>
      <c r="G789" s="39"/>
      <c r="H789" s="45"/>
    </row>
    <row r="790" s="2" customFormat="1" ht="16.8" customHeight="1">
      <c r="A790" s="39"/>
      <c r="B790" s="45"/>
      <c r="C790" s="284" t="s">
        <v>568</v>
      </c>
      <c r="D790" s="285" t="s">
        <v>568</v>
      </c>
      <c r="E790" s="286" t="s">
        <v>19</v>
      </c>
      <c r="F790" s="287">
        <v>1990</v>
      </c>
      <c r="G790" s="39"/>
      <c r="H790" s="45"/>
    </row>
    <row r="791" s="2" customFormat="1" ht="16.8" customHeight="1">
      <c r="A791" s="39"/>
      <c r="B791" s="45"/>
      <c r="C791" s="288" t="s">
        <v>568</v>
      </c>
      <c r="D791" s="288" t="s">
        <v>569</v>
      </c>
      <c r="E791" s="18" t="s">
        <v>19</v>
      </c>
      <c r="F791" s="289">
        <v>1990</v>
      </c>
      <c r="G791" s="39"/>
      <c r="H791" s="45"/>
    </row>
    <row r="792" s="2" customFormat="1" ht="16.8" customHeight="1">
      <c r="A792" s="39"/>
      <c r="B792" s="45"/>
      <c r="C792" s="284" t="s">
        <v>512</v>
      </c>
      <c r="D792" s="285" t="s">
        <v>512</v>
      </c>
      <c r="E792" s="286" t="s">
        <v>19</v>
      </c>
      <c r="F792" s="287">
        <v>1050</v>
      </c>
      <c r="G792" s="39"/>
      <c r="H792" s="45"/>
    </row>
    <row r="793" s="2" customFormat="1" ht="16.8" customHeight="1">
      <c r="A793" s="39"/>
      <c r="B793" s="45"/>
      <c r="C793" s="288" t="s">
        <v>512</v>
      </c>
      <c r="D793" s="288" t="s">
        <v>1091</v>
      </c>
      <c r="E793" s="18" t="s">
        <v>19</v>
      </c>
      <c r="F793" s="289">
        <v>1050</v>
      </c>
      <c r="G793" s="39"/>
      <c r="H793" s="45"/>
    </row>
    <row r="794" s="2" customFormat="1" ht="16.8" customHeight="1">
      <c r="A794" s="39"/>
      <c r="B794" s="45"/>
      <c r="C794" s="284" t="s">
        <v>513</v>
      </c>
      <c r="D794" s="285" t="s">
        <v>513</v>
      </c>
      <c r="E794" s="286" t="s">
        <v>19</v>
      </c>
      <c r="F794" s="287">
        <v>11.087999999999999</v>
      </c>
      <c r="G794" s="39"/>
      <c r="H794" s="45"/>
    </row>
    <row r="795" s="2" customFormat="1" ht="16.8" customHeight="1">
      <c r="A795" s="39"/>
      <c r="B795" s="45"/>
      <c r="C795" s="288" t="s">
        <v>513</v>
      </c>
      <c r="D795" s="288" t="s">
        <v>1042</v>
      </c>
      <c r="E795" s="18" t="s">
        <v>19</v>
      </c>
      <c r="F795" s="289">
        <v>11.087999999999999</v>
      </c>
      <c r="G795" s="39"/>
      <c r="H795" s="45"/>
    </row>
    <row r="796" s="2" customFormat="1" ht="16.8" customHeight="1">
      <c r="A796" s="39"/>
      <c r="B796" s="45"/>
      <c r="C796" s="284" t="s">
        <v>786</v>
      </c>
      <c r="D796" s="285" t="s">
        <v>786</v>
      </c>
      <c r="E796" s="286" t="s">
        <v>19</v>
      </c>
      <c r="F796" s="287">
        <v>126.80395</v>
      </c>
      <c r="G796" s="39"/>
      <c r="H796" s="45"/>
    </row>
    <row r="797" s="2" customFormat="1" ht="16.8" customHeight="1">
      <c r="A797" s="39"/>
      <c r="B797" s="45"/>
      <c r="C797" s="288" t="s">
        <v>786</v>
      </c>
      <c r="D797" s="288" t="s">
        <v>1050</v>
      </c>
      <c r="E797" s="18" t="s">
        <v>19</v>
      </c>
      <c r="F797" s="289">
        <v>126.80395</v>
      </c>
      <c r="G797" s="39"/>
      <c r="H797" s="45"/>
    </row>
    <row r="798" s="2" customFormat="1" ht="16.8" customHeight="1">
      <c r="A798" s="39"/>
      <c r="B798" s="45"/>
      <c r="C798" s="284" t="s">
        <v>1033</v>
      </c>
      <c r="D798" s="285" t="s">
        <v>1033</v>
      </c>
      <c r="E798" s="286" t="s">
        <v>19</v>
      </c>
      <c r="F798" s="287">
        <v>154</v>
      </c>
      <c r="G798" s="39"/>
      <c r="H798" s="45"/>
    </row>
    <row r="799" s="2" customFormat="1" ht="16.8" customHeight="1">
      <c r="A799" s="39"/>
      <c r="B799" s="45"/>
      <c r="C799" s="288" t="s">
        <v>1033</v>
      </c>
      <c r="D799" s="288" t="s">
        <v>1034</v>
      </c>
      <c r="E799" s="18" t="s">
        <v>19</v>
      </c>
      <c r="F799" s="289">
        <v>154</v>
      </c>
      <c r="G799" s="39"/>
      <c r="H799" s="45"/>
    </row>
    <row r="800" s="2" customFormat="1" ht="16.8" customHeight="1">
      <c r="A800" s="39"/>
      <c r="B800" s="45"/>
      <c r="C800" s="284" t="s">
        <v>681</v>
      </c>
      <c r="D800" s="285" t="s">
        <v>681</v>
      </c>
      <c r="E800" s="286" t="s">
        <v>19</v>
      </c>
      <c r="F800" s="287">
        <v>4.29</v>
      </c>
      <c r="G800" s="39"/>
      <c r="H800" s="45"/>
    </row>
    <row r="801" s="2" customFormat="1" ht="16.8" customHeight="1">
      <c r="A801" s="39"/>
      <c r="B801" s="45"/>
      <c r="C801" s="288" t="s">
        <v>681</v>
      </c>
      <c r="D801" s="288" t="s">
        <v>682</v>
      </c>
      <c r="E801" s="18" t="s">
        <v>19</v>
      </c>
      <c r="F801" s="289">
        <v>4.29</v>
      </c>
      <c r="G801" s="39"/>
      <c r="H801" s="45"/>
    </row>
    <row r="802" s="2" customFormat="1" ht="16.8" customHeight="1">
      <c r="A802" s="39"/>
      <c r="B802" s="45"/>
      <c r="C802" s="284" t="s">
        <v>1123</v>
      </c>
      <c r="D802" s="285" t="s">
        <v>1123</v>
      </c>
      <c r="E802" s="286" t="s">
        <v>19</v>
      </c>
      <c r="F802" s="287">
        <v>108.15000000000001</v>
      </c>
      <c r="G802" s="39"/>
      <c r="H802" s="45"/>
    </row>
    <row r="803" s="2" customFormat="1" ht="16.8" customHeight="1">
      <c r="A803" s="39"/>
      <c r="B803" s="45"/>
      <c r="C803" s="288" t="s">
        <v>1123</v>
      </c>
      <c r="D803" s="288" t="s">
        <v>1124</v>
      </c>
      <c r="E803" s="18" t="s">
        <v>19</v>
      </c>
      <c r="F803" s="289">
        <v>108.15000000000001</v>
      </c>
      <c r="G803" s="39"/>
      <c r="H803" s="45"/>
    </row>
    <row r="804" s="2" customFormat="1" ht="16.8" customHeight="1">
      <c r="A804" s="39"/>
      <c r="B804" s="45"/>
      <c r="C804" s="284" t="s">
        <v>930</v>
      </c>
      <c r="D804" s="285" t="s">
        <v>930</v>
      </c>
      <c r="E804" s="286" t="s">
        <v>19</v>
      </c>
      <c r="F804" s="287">
        <v>450</v>
      </c>
      <c r="G804" s="39"/>
      <c r="H804" s="45"/>
    </row>
    <row r="805" s="2" customFormat="1">
      <c r="A805" s="39"/>
      <c r="B805" s="45"/>
      <c r="C805" s="288" t="s">
        <v>930</v>
      </c>
      <c r="D805" s="288" t="s">
        <v>1101</v>
      </c>
      <c r="E805" s="18" t="s">
        <v>19</v>
      </c>
      <c r="F805" s="289">
        <v>450</v>
      </c>
      <c r="G805" s="39"/>
      <c r="H805" s="45"/>
    </row>
    <row r="806" s="2" customFormat="1" ht="16.8" customHeight="1">
      <c r="A806" s="39"/>
      <c r="B806" s="45"/>
      <c r="C806" s="290" t="s">
        <v>2267</v>
      </c>
      <c r="D806" s="39"/>
      <c r="E806" s="39"/>
      <c r="F806" s="39"/>
      <c r="G806" s="39"/>
      <c r="H806" s="45"/>
    </row>
    <row r="807" s="2" customFormat="1" ht="16.8" customHeight="1">
      <c r="A807" s="39"/>
      <c r="B807" s="45"/>
      <c r="C807" s="288" t="s">
        <v>1093</v>
      </c>
      <c r="D807" s="288" t="s">
        <v>1094</v>
      </c>
      <c r="E807" s="18" t="s">
        <v>1095</v>
      </c>
      <c r="F807" s="289">
        <v>978</v>
      </c>
      <c r="G807" s="39"/>
      <c r="H807" s="45"/>
    </row>
    <row r="808" s="2" customFormat="1" ht="16.8" customHeight="1">
      <c r="A808" s="39"/>
      <c r="B808" s="45"/>
      <c r="C808" s="284" t="s">
        <v>515</v>
      </c>
      <c r="D808" s="285" t="s">
        <v>515</v>
      </c>
      <c r="E808" s="286" t="s">
        <v>19</v>
      </c>
      <c r="F808" s="287">
        <v>70</v>
      </c>
      <c r="G808" s="39"/>
      <c r="H808" s="45"/>
    </row>
    <row r="809" s="2" customFormat="1">
      <c r="A809" s="39"/>
      <c r="B809" s="45"/>
      <c r="C809" s="288" t="s">
        <v>515</v>
      </c>
      <c r="D809" s="288" t="s">
        <v>1141</v>
      </c>
      <c r="E809" s="18" t="s">
        <v>19</v>
      </c>
      <c r="F809" s="289">
        <v>70</v>
      </c>
      <c r="G809" s="39"/>
      <c r="H809" s="45"/>
    </row>
    <row r="810" s="2" customFormat="1" ht="16.8" customHeight="1">
      <c r="A810" s="39"/>
      <c r="B810" s="45"/>
      <c r="C810" s="290" t="s">
        <v>2267</v>
      </c>
      <c r="D810" s="39"/>
      <c r="E810" s="39"/>
      <c r="F810" s="39"/>
      <c r="G810" s="39"/>
      <c r="H810" s="45"/>
    </row>
    <row r="811" s="2" customFormat="1" ht="16.8" customHeight="1">
      <c r="A811" s="39"/>
      <c r="B811" s="45"/>
      <c r="C811" s="288" t="s">
        <v>1135</v>
      </c>
      <c r="D811" s="288" t="s">
        <v>1136</v>
      </c>
      <c r="E811" s="18" t="s">
        <v>313</v>
      </c>
      <c r="F811" s="289">
        <v>1511</v>
      </c>
      <c r="G811" s="39"/>
      <c r="H811" s="45"/>
    </row>
    <row r="812" s="2" customFormat="1" ht="16.8" customHeight="1">
      <c r="A812" s="39"/>
      <c r="B812" s="45"/>
      <c r="C812" s="284" t="s">
        <v>517</v>
      </c>
      <c r="D812" s="285" t="s">
        <v>517</v>
      </c>
      <c r="E812" s="286" t="s">
        <v>19</v>
      </c>
      <c r="F812" s="287">
        <v>620.54999999999995</v>
      </c>
      <c r="G812" s="39"/>
      <c r="H812" s="45"/>
    </row>
    <row r="813" s="2" customFormat="1" ht="16.8" customHeight="1">
      <c r="A813" s="39"/>
      <c r="B813" s="45"/>
      <c r="C813" s="288" t="s">
        <v>517</v>
      </c>
      <c r="D813" s="288" t="s">
        <v>1148</v>
      </c>
      <c r="E813" s="18" t="s">
        <v>19</v>
      </c>
      <c r="F813" s="289">
        <v>620.54999999999995</v>
      </c>
      <c r="G813" s="39"/>
      <c r="H813" s="45"/>
    </row>
    <row r="814" s="2" customFormat="1" ht="16.8" customHeight="1">
      <c r="A814" s="39"/>
      <c r="B814" s="45"/>
      <c r="C814" s="284" t="s">
        <v>519</v>
      </c>
      <c r="D814" s="285" t="s">
        <v>519</v>
      </c>
      <c r="E814" s="286" t="s">
        <v>19</v>
      </c>
      <c r="F814" s="287">
        <v>19.5</v>
      </c>
      <c r="G814" s="39"/>
      <c r="H814" s="45"/>
    </row>
    <row r="815" s="2" customFormat="1" ht="16.8" customHeight="1">
      <c r="A815" s="39"/>
      <c r="B815" s="45"/>
      <c r="C815" s="288" t="s">
        <v>519</v>
      </c>
      <c r="D815" s="288" t="s">
        <v>1156</v>
      </c>
      <c r="E815" s="18" t="s">
        <v>19</v>
      </c>
      <c r="F815" s="289">
        <v>19.5</v>
      </c>
      <c r="G815" s="39"/>
      <c r="H815" s="45"/>
    </row>
    <row r="816" s="2" customFormat="1" ht="16.8" customHeight="1">
      <c r="A816" s="39"/>
      <c r="B816" s="45"/>
      <c r="C816" s="290" t="s">
        <v>2267</v>
      </c>
      <c r="D816" s="39"/>
      <c r="E816" s="39"/>
      <c r="F816" s="39"/>
      <c r="G816" s="39"/>
      <c r="H816" s="45"/>
    </row>
    <row r="817" s="2" customFormat="1" ht="16.8" customHeight="1">
      <c r="A817" s="39"/>
      <c r="B817" s="45"/>
      <c r="C817" s="288" t="s">
        <v>1149</v>
      </c>
      <c r="D817" s="288" t="s">
        <v>1150</v>
      </c>
      <c r="E817" s="18" t="s">
        <v>313</v>
      </c>
      <c r="F817" s="289">
        <v>118.59</v>
      </c>
      <c r="G817" s="39"/>
      <c r="H817" s="45"/>
    </row>
    <row r="818" s="2" customFormat="1" ht="16.8" customHeight="1">
      <c r="A818" s="39"/>
      <c r="B818" s="45"/>
      <c r="C818" s="284" t="s">
        <v>1174</v>
      </c>
      <c r="D818" s="285" t="s">
        <v>1174</v>
      </c>
      <c r="E818" s="286" t="s">
        <v>19</v>
      </c>
      <c r="F818" s="287">
        <v>27</v>
      </c>
      <c r="G818" s="39"/>
      <c r="H818" s="45"/>
    </row>
    <row r="819" s="2" customFormat="1" ht="16.8" customHeight="1">
      <c r="A819" s="39"/>
      <c r="B819" s="45"/>
      <c r="C819" s="288" t="s">
        <v>1174</v>
      </c>
      <c r="D819" s="288" t="s">
        <v>1175</v>
      </c>
      <c r="E819" s="18" t="s">
        <v>19</v>
      </c>
      <c r="F819" s="289">
        <v>27</v>
      </c>
      <c r="G819" s="39"/>
      <c r="H819" s="45"/>
    </row>
    <row r="820" s="2" customFormat="1" ht="16.8" customHeight="1">
      <c r="A820" s="39"/>
      <c r="B820" s="45"/>
      <c r="C820" s="284" t="s">
        <v>520</v>
      </c>
      <c r="D820" s="285" t="s">
        <v>520</v>
      </c>
      <c r="E820" s="286" t="s">
        <v>19</v>
      </c>
      <c r="F820" s="287">
        <v>29.25</v>
      </c>
      <c r="G820" s="39"/>
      <c r="H820" s="45"/>
    </row>
    <row r="821" s="2" customFormat="1" ht="16.8" customHeight="1">
      <c r="A821" s="39"/>
      <c r="B821" s="45"/>
      <c r="C821" s="288" t="s">
        <v>520</v>
      </c>
      <c r="D821" s="288" t="s">
        <v>1188</v>
      </c>
      <c r="E821" s="18" t="s">
        <v>19</v>
      </c>
      <c r="F821" s="289">
        <v>29.25</v>
      </c>
      <c r="G821" s="39"/>
      <c r="H821" s="45"/>
    </row>
    <row r="822" s="2" customFormat="1" ht="16.8" customHeight="1">
      <c r="A822" s="39"/>
      <c r="B822" s="45"/>
      <c r="C822" s="290" t="s">
        <v>2267</v>
      </c>
      <c r="D822" s="39"/>
      <c r="E822" s="39"/>
      <c r="F822" s="39"/>
      <c r="G822" s="39"/>
      <c r="H822" s="45"/>
    </row>
    <row r="823" s="2" customFormat="1" ht="16.8" customHeight="1">
      <c r="A823" s="39"/>
      <c r="B823" s="45"/>
      <c r="C823" s="288" t="s">
        <v>1181</v>
      </c>
      <c r="D823" s="288" t="s">
        <v>1182</v>
      </c>
      <c r="E823" s="18" t="s">
        <v>313</v>
      </c>
      <c r="F823" s="289">
        <v>80.819999999999993</v>
      </c>
      <c r="G823" s="39"/>
      <c r="H823" s="45"/>
    </row>
    <row r="824" s="2" customFormat="1" ht="16.8" customHeight="1">
      <c r="A824" s="39"/>
      <c r="B824" s="45"/>
      <c r="C824" s="284" t="s">
        <v>1200</v>
      </c>
      <c r="D824" s="285" t="s">
        <v>1200</v>
      </c>
      <c r="E824" s="286" t="s">
        <v>19</v>
      </c>
      <c r="F824" s="287">
        <v>9.3599999999999994</v>
      </c>
      <c r="G824" s="39"/>
      <c r="H824" s="45"/>
    </row>
    <row r="825" s="2" customFormat="1" ht="16.8" customHeight="1">
      <c r="A825" s="39"/>
      <c r="B825" s="45"/>
      <c r="C825" s="288" t="s">
        <v>1200</v>
      </c>
      <c r="D825" s="288" t="s">
        <v>1201</v>
      </c>
      <c r="E825" s="18" t="s">
        <v>19</v>
      </c>
      <c r="F825" s="289">
        <v>9.3599999999999994</v>
      </c>
      <c r="G825" s="39"/>
      <c r="H825" s="45"/>
    </row>
    <row r="826" s="2" customFormat="1" ht="16.8" customHeight="1">
      <c r="A826" s="39"/>
      <c r="B826" s="45"/>
      <c r="C826" s="284" t="s">
        <v>1208</v>
      </c>
      <c r="D826" s="285" t="s">
        <v>1208</v>
      </c>
      <c r="E826" s="286" t="s">
        <v>19</v>
      </c>
      <c r="F826" s="287">
        <v>156</v>
      </c>
      <c r="G826" s="39"/>
      <c r="H826" s="45"/>
    </row>
    <row r="827" s="2" customFormat="1" ht="16.8" customHeight="1">
      <c r="A827" s="39"/>
      <c r="B827" s="45"/>
      <c r="C827" s="288" t="s">
        <v>1208</v>
      </c>
      <c r="D827" s="288" t="s">
        <v>1209</v>
      </c>
      <c r="E827" s="18" t="s">
        <v>19</v>
      </c>
      <c r="F827" s="289">
        <v>156</v>
      </c>
      <c r="G827" s="39"/>
      <c r="H827" s="45"/>
    </row>
    <row r="828" s="2" customFormat="1" ht="16.8" customHeight="1">
      <c r="A828" s="39"/>
      <c r="B828" s="45"/>
      <c r="C828" s="284" t="s">
        <v>933</v>
      </c>
      <c r="D828" s="285" t="s">
        <v>933</v>
      </c>
      <c r="E828" s="286" t="s">
        <v>19</v>
      </c>
      <c r="F828" s="287">
        <v>140</v>
      </c>
      <c r="G828" s="39"/>
      <c r="H828" s="45"/>
    </row>
    <row r="829" s="2" customFormat="1" ht="16.8" customHeight="1">
      <c r="A829" s="39"/>
      <c r="B829" s="45"/>
      <c r="C829" s="288" t="s">
        <v>933</v>
      </c>
      <c r="D829" s="288" t="s">
        <v>1219</v>
      </c>
      <c r="E829" s="18" t="s">
        <v>19</v>
      </c>
      <c r="F829" s="289">
        <v>140</v>
      </c>
      <c r="G829" s="39"/>
      <c r="H829" s="45"/>
    </row>
    <row r="830" s="2" customFormat="1" ht="16.8" customHeight="1">
      <c r="A830" s="39"/>
      <c r="B830" s="45"/>
      <c r="C830" s="290" t="s">
        <v>2267</v>
      </c>
      <c r="D830" s="39"/>
      <c r="E830" s="39"/>
      <c r="F830" s="39"/>
      <c r="G830" s="39"/>
      <c r="H830" s="45"/>
    </row>
    <row r="831" s="2" customFormat="1" ht="16.8" customHeight="1">
      <c r="A831" s="39"/>
      <c r="B831" s="45"/>
      <c r="C831" s="288" t="s">
        <v>1212</v>
      </c>
      <c r="D831" s="288" t="s">
        <v>1213</v>
      </c>
      <c r="E831" s="18" t="s">
        <v>388</v>
      </c>
      <c r="F831" s="289">
        <v>1954.25</v>
      </c>
      <c r="G831" s="39"/>
      <c r="H831" s="45"/>
    </row>
    <row r="832" s="2" customFormat="1" ht="16.8" customHeight="1">
      <c r="A832" s="39"/>
      <c r="B832" s="45"/>
      <c r="C832" s="284" t="s">
        <v>936</v>
      </c>
      <c r="D832" s="285" t="s">
        <v>936</v>
      </c>
      <c r="E832" s="286" t="s">
        <v>19</v>
      </c>
      <c r="F832" s="287">
        <v>140</v>
      </c>
      <c r="G832" s="39"/>
      <c r="H832" s="45"/>
    </row>
    <row r="833" s="2" customFormat="1">
      <c r="A833" s="39"/>
      <c r="B833" s="45"/>
      <c r="C833" s="288" t="s">
        <v>936</v>
      </c>
      <c r="D833" s="288" t="s">
        <v>1230</v>
      </c>
      <c r="E833" s="18" t="s">
        <v>19</v>
      </c>
      <c r="F833" s="289">
        <v>140</v>
      </c>
      <c r="G833" s="39"/>
      <c r="H833" s="45"/>
    </row>
    <row r="834" s="2" customFormat="1" ht="16.8" customHeight="1">
      <c r="A834" s="39"/>
      <c r="B834" s="45"/>
      <c r="C834" s="290" t="s">
        <v>2267</v>
      </c>
      <c r="D834" s="39"/>
      <c r="E834" s="39"/>
      <c r="F834" s="39"/>
      <c r="G834" s="39"/>
      <c r="H834" s="45"/>
    </row>
    <row r="835" s="2" customFormat="1" ht="16.8" customHeight="1">
      <c r="A835" s="39"/>
      <c r="B835" s="45"/>
      <c r="C835" s="288" t="s">
        <v>1223</v>
      </c>
      <c r="D835" s="288" t="s">
        <v>1224</v>
      </c>
      <c r="E835" s="18" t="s">
        <v>388</v>
      </c>
      <c r="F835" s="289">
        <v>2213.5</v>
      </c>
      <c r="G835" s="39"/>
      <c r="H835" s="45"/>
    </row>
    <row r="836" s="2" customFormat="1" ht="16.8" customHeight="1">
      <c r="A836" s="39"/>
      <c r="B836" s="45"/>
      <c r="C836" s="284" t="s">
        <v>1279</v>
      </c>
      <c r="D836" s="285" t="s">
        <v>1279</v>
      </c>
      <c r="E836" s="286" t="s">
        <v>19</v>
      </c>
      <c r="F836" s="287">
        <v>58.799999999999997</v>
      </c>
      <c r="G836" s="39"/>
      <c r="H836" s="45"/>
    </row>
    <row r="837" s="2" customFormat="1" ht="16.8" customHeight="1">
      <c r="A837" s="39"/>
      <c r="B837" s="45"/>
      <c r="C837" s="288" t="s">
        <v>1279</v>
      </c>
      <c r="D837" s="288" t="s">
        <v>1280</v>
      </c>
      <c r="E837" s="18" t="s">
        <v>19</v>
      </c>
      <c r="F837" s="289">
        <v>58.799999999999997</v>
      </c>
      <c r="G837" s="39"/>
      <c r="H837" s="45"/>
    </row>
    <row r="838" s="2" customFormat="1" ht="16.8" customHeight="1">
      <c r="A838" s="39"/>
      <c r="B838" s="45"/>
      <c r="C838" s="284" t="s">
        <v>938</v>
      </c>
      <c r="D838" s="285" t="s">
        <v>938</v>
      </c>
      <c r="E838" s="286" t="s">
        <v>19</v>
      </c>
      <c r="F838" s="287">
        <v>4</v>
      </c>
      <c r="G838" s="39"/>
      <c r="H838" s="45"/>
    </row>
    <row r="839" s="2" customFormat="1" ht="16.8" customHeight="1">
      <c r="A839" s="39"/>
      <c r="B839" s="45"/>
      <c r="C839" s="288" t="s">
        <v>938</v>
      </c>
      <c r="D839" s="288" t="s">
        <v>1251</v>
      </c>
      <c r="E839" s="18" t="s">
        <v>19</v>
      </c>
      <c r="F839" s="289">
        <v>4</v>
      </c>
      <c r="G839" s="39"/>
      <c r="H839" s="45"/>
    </row>
    <row r="840" s="2" customFormat="1" ht="16.8" customHeight="1">
      <c r="A840" s="39"/>
      <c r="B840" s="45"/>
      <c r="C840" s="290" t="s">
        <v>2267</v>
      </c>
      <c r="D840" s="39"/>
      <c r="E840" s="39"/>
      <c r="F840" s="39"/>
      <c r="G840" s="39"/>
      <c r="H840" s="45"/>
    </row>
    <row r="841" s="2" customFormat="1" ht="16.8" customHeight="1">
      <c r="A841" s="39"/>
      <c r="B841" s="45"/>
      <c r="C841" s="288" t="s">
        <v>1244</v>
      </c>
      <c r="D841" s="288" t="s">
        <v>1245</v>
      </c>
      <c r="E841" s="18" t="s">
        <v>206</v>
      </c>
      <c r="F841" s="289">
        <v>8</v>
      </c>
      <c r="G841" s="39"/>
      <c r="H841" s="45"/>
    </row>
    <row r="842" s="2" customFormat="1" ht="16.8" customHeight="1">
      <c r="A842" s="39"/>
      <c r="B842" s="45"/>
      <c r="C842" s="284" t="s">
        <v>1262</v>
      </c>
      <c r="D842" s="285" t="s">
        <v>1262</v>
      </c>
      <c r="E842" s="286" t="s">
        <v>19</v>
      </c>
      <c r="F842" s="287">
        <v>2</v>
      </c>
      <c r="G842" s="39"/>
      <c r="H842" s="45"/>
    </row>
    <row r="843" s="2" customFormat="1" ht="16.8" customHeight="1">
      <c r="A843" s="39"/>
      <c r="B843" s="45"/>
      <c r="C843" s="288" t="s">
        <v>1262</v>
      </c>
      <c r="D843" s="288" t="s">
        <v>1263</v>
      </c>
      <c r="E843" s="18" t="s">
        <v>19</v>
      </c>
      <c r="F843" s="289">
        <v>2</v>
      </c>
      <c r="G843" s="39"/>
      <c r="H843" s="45"/>
    </row>
    <row r="844" s="2" customFormat="1" ht="16.8" customHeight="1">
      <c r="A844" s="39"/>
      <c r="B844" s="45"/>
      <c r="C844" s="284" t="s">
        <v>939</v>
      </c>
      <c r="D844" s="285" t="s">
        <v>939</v>
      </c>
      <c r="E844" s="286" t="s">
        <v>19</v>
      </c>
      <c r="F844" s="287">
        <v>7</v>
      </c>
      <c r="G844" s="39"/>
      <c r="H844" s="45"/>
    </row>
    <row r="845" s="2" customFormat="1">
      <c r="A845" s="39"/>
      <c r="B845" s="45"/>
      <c r="C845" s="288" t="s">
        <v>939</v>
      </c>
      <c r="D845" s="288" t="s">
        <v>1267</v>
      </c>
      <c r="E845" s="18" t="s">
        <v>19</v>
      </c>
      <c r="F845" s="289">
        <v>7</v>
      </c>
      <c r="G845" s="39"/>
      <c r="H845" s="45"/>
    </row>
    <row r="846" s="2" customFormat="1" ht="16.8" customHeight="1">
      <c r="A846" s="39"/>
      <c r="B846" s="45"/>
      <c r="C846" s="290" t="s">
        <v>2267</v>
      </c>
      <c r="D846" s="39"/>
      <c r="E846" s="39"/>
      <c r="F846" s="39"/>
      <c r="G846" s="39"/>
      <c r="H846" s="45"/>
    </row>
    <row r="847" s="2" customFormat="1" ht="16.8" customHeight="1">
      <c r="A847" s="39"/>
      <c r="B847" s="45"/>
      <c r="C847" s="288" t="s">
        <v>459</v>
      </c>
      <c r="D847" s="288" t="s">
        <v>460</v>
      </c>
      <c r="E847" s="18" t="s">
        <v>327</v>
      </c>
      <c r="F847" s="289">
        <v>169.19999999999999</v>
      </c>
      <c r="G847" s="39"/>
      <c r="H847" s="45"/>
    </row>
    <row r="848" s="2" customFormat="1" ht="16.8" customHeight="1">
      <c r="A848" s="39"/>
      <c r="B848" s="45"/>
      <c r="C848" s="284" t="s">
        <v>940</v>
      </c>
      <c r="D848" s="285" t="s">
        <v>940</v>
      </c>
      <c r="E848" s="286" t="s">
        <v>19</v>
      </c>
      <c r="F848" s="287">
        <v>1320.8</v>
      </c>
      <c r="G848" s="39"/>
      <c r="H848" s="45"/>
    </row>
    <row r="849" s="2" customFormat="1" ht="16.8" customHeight="1">
      <c r="A849" s="39"/>
      <c r="B849" s="45"/>
      <c r="C849" s="288" t="s">
        <v>940</v>
      </c>
      <c r="D849" s="288" t="s">
        <v>975</v>
      </c>
      <c r="E849" s="18" t="s">
        <v>19</v>
      </c>
      <c r="F849" s="289">
        <v>1320.8</v>
      </c>
      <c r="G849" s="39"/>
      <c r="H849" s="45"/>
    </row>
    <row r="850" s="2" customFormat="1" ht="16.8" customHeight="1">
      <c r="A850" s="39"/>
      <c r="B850" s="45"/>
      <c r="C850" s="290" t="s">
        <v>2267</v>
      </c>
      <c r="D850" s="39"/>
      <c r="E850" s="39"/>
      <c r="F850" s="39"/>
      <c r="G850" s="39"/>
      <c r="H850" s="45"/>
    </row>
    <row r="851" s="2" customFormat="1" ht="16.8" customHeight="1">
      <c r="A851" s="39"/>
      <c r="B851" s="45"/>
      <c r="C851" s="288" t="s">
        <v>969</v>
      </c>
      <c r="D851" s="288" t="s">
        <v>970</v>
      </c>
      <c r="E851" s="18" t="s">
        <v>313</v>
      </c>
      <c r="F851" s="289">
        <v>3543.9000000000001</v>
      </c>
      <c r="G851" s="39"/>
      <c r="H851" s="45"/>
    </row>
    <row r="852" s="2" customFormat="1" ht="16.8" customHeight="1">
      <c r="A852" s="39"/>
      <c r="B852" s="45"/>
      <c r="C852" s="284" t="s">
        <v>522</v>
      </c>
      <c r="D852" s="285" t="s">
        <v>522</v>
      </c>
      <c r="E852" s="286" t="s">
        <v>19</v>
      </c>
      <c r="F852" s="287">
        <v>501.69999999999999</v>
      </c>
      <c r="G852" s="39"/>
      <c r="H852" s="45"/>
    </row>
    <row r="853" s="2" customFormat="1" ht="16.8" customHeight="1">
      <c r="A853" s="39"/>
      <c r="B853" s="45"/>
      <c r="C853" s="288" t="s">
        <v>522</v>
      </c>
      <c r="D853" s="288" t="s">
        <v>806</v>
      </c>
      <c r="E853" s="18" t="s">
        <v>19</v>
      </c>
      <c r="F853" s="289">
        <v>501.69999999999999</v>
      </c>
      <c r="G853" s="39"/>
      <c r="H853" s="45"/>
    </row>
    <row r="854" s="2" customFormat="1" ht="16.8" customHeight="1">
      <c r="A854" s="39"/>
      <c r="B854" s="45"/>
      <c r="C854" s="284" t="s">
        <v>429</v>
      </c>
      <c r="D854" s="285" t="s">
        <v>429</v>
      </c>
      <c r="E854" s="286" t="s">
        <v>19</v>
      </c>
      <c r="F854" s="287">
        <v>806</v>
      </c>
      <c r="G854" s="39"/>
      <c r="H854" s="45"/>
    </row>
    <row r="855" s="2" customFormat="1" ht="16.8" customHeight="1">
      <c r="A855" s="39"/>
      <c r="B855" s="45"/>
      <c r="C855" s="288" t="s">
        <v>429</v>
      </c>
      <c r="D855" s="288" t="s">
        <v>1010</v>
      </c>
      <c r="E855" s="18" t="s">
        <v>19</v>
      </c>
      <c r="F855" s="289">
        <v>806</v>
      </c>
      <c r="G855" s="39"/>
      <c r="H855" s="45"/>
    </row>
    <row r="856" s="2" customFormat="1" ht="16.8" customHeight="1">
      <c r="A856" s="39"/>
      <c r="B856" s="45"/>
      <c r="C856" s="290" t="s">
        <v>2267</v>
      </c>
      <c r="D856" s="39"/>
      <c r="E856" s="39"/>
      <c r="F856" s="39"/>
      <c r="G856" s="39"/>
      <c r="H856" s="45"/>
    </row>
    <row r="857" s="2" customFormat="1" ht="16.8" customHeight="1">
      <c r="A857" s="39"/>
      <c r="B857" s="45"/>
      <c r="C857" s="288" t="s">
        <v>1003</v>
      </c>
      <c r="D857" s="288" t="s">
        <v>1004</v>
      </c>
      <c r="E857" s="18" t="s">
        <v>313</v>
      </c>
      <c r="F857" s="289">
        <v>2103.4499999999998</v>
      </c>
      <c r="G857" s="39"/>
      <c r="H857" s="45"/>
    </row>
    <row r="858" s="2" customFormat="1" ht="16.8" customHeight="1">
      <c r="A858" s="39"/>
      <c r="B858" s="45"/>
      <c r="C858" s="284" t="s">
        <v>2272</v>
      </c>
      <c r="D858" s="285" t="s">
        <v>2272</v>
      </c>
      <c r="E858" s="286" t="s">
        <v>19</v>
      </c>
      <c r="F858" s="287">
        <v>-806</v>
      </c>
      <c r="G858" s="39"/>
      <c r="H858" s="45"/>
    </row>
    <row r="859" s="2" customFormat="1" ht="16.8" customHeight="1">
      <c r="A859" s="39"/>
      <c r="B859" s="45"/>
      <c r="C859" s="288" t="s">
        <v>2272</v>
      </c>
      <c r="D859" s="288" t="s">
        <v>2273</v>
      </c>
      <c r="E859" s="18" t="s">
        <v>19</v>
      </c>
      <c r="F859" s="289">
        <v>-806</v>
      </c>
      <c r="G859" s="39"/>
      <c r="H859" s="45"/>
    </row>
    <row r="860" s="2" customFormat="1" ht="16.8" customHeight="1">
      <c r="A860" s="39"/>
      <c r="B860" s="45"/>
      <c r="C860" s="290" t="s">
        <v>2267</v>
      </c>
      <c r="D860" s="39"/>
      <c r="E860" s="39"/>
      <c r="F860" s="39"/>
      <c r="G860" s="39"/>
      <c r="H860" s="45"/>
    </row>
    <row r="861" s="2" customFormat="1" ht="16.8" customHeight="1">
      <c r="A861" s="39"/>
      <c r="B861" s="45"/>
      <c r="C861" s="288" t="s">
        <v>1014</v>
      </c>
      <c r="D861" s="288" t="s">
        <v>1015</v>
      </c>
      <c r="E861" s="18" t="s">
        <v>313</v>
      </c>
      <c r="F861" s="289">
        <v>11242.200000000001</v>
      </c>
      <c r="G861" s="39"/>
      <c r="H861" s="45"/>
    </row>
    <row r="862" s="2" customFormat="1" ht="16.8" customHeight="1">
      <c r="A862" s="39"/>
      <c r="B862" s="45"/>
      <c r="C862" s="284" t="s">
        <v>944</v>
      </c>
      <c r="D862" s="285" t="s">
        <v>944</v>
      </c>
      <c r="E862" s="286" t="s">
        <v>19</v>
      </c>
      <c r="F862" s="287">
        <v>360</v>
      </c>
      <c r="G862" s="39"/>
      <c r="H862" s="45"/>
    </row>
    <row r="863" s="2" customFormat="1">
      <c r="A863" s="39"/>
      <c r="B863" s="45"/>
      <c r="C863" s="288" t="s">
        <v>944</v>
      </c>
      <c r="D863" s="288" t="s">
        <v>1102</v>
      </c>
      <c r="E863" s="18" t="s">
        <v>19</v>
      </c>
      <c r="F863" s="289">
        <v>360</v>
      </c>
      <c r="G863" s="39"/>
      <c r="H863" s="45"/>
    </row>
    <row r="864" s="2" customFormat="1" ht="16.8" customHeight="1">
      <c r="A864" s="39"/>
      <c r="B864" s="45"/>
      <c r="C864" s="290" t="s">
        <v>2267</v>
      </c>
      <c r="D864" s="39"/>
      <c r="E864" s="39"/>
      <c r="F864" s="39"/>
      <c r="G864" s="39"/>
      <c r="H864" s="45"/>
    </row>
    <row r="865" s="2" customFormat="1" ht="16.8" customHeight="1">
      <c r="A865" s="39"/>
      <c r="B865" s="45"/>
      <c r="C865" s="288" t="s">
        <v>1093</v>
      </c>
      <c r="D865" s="288" t="s">
        <v>1094</v>
      </c>
      <c r="E865" s="18" t="s">
        <v>1095</v>
      </c>
      <c r="F865" s="289">
        <v>978</v>
      </c>
      <c r="G865" s="39"/>
      <c r="H865" s="45"/>
    </row>
    <row r="866" s="2" customFormat="1" ht="16.8" customHeight="1">
      <c r="A866" s="39"/>
      <c r="B866" s="45"/>
      <c r="C866" s="284" t="s">
        <v>709</v>
      </c>
      <c r="D866" s="285" t="s">
        <v>709</v>
      </c>
      <c r="E866" s="286" t="s">
        <v>19</v>
      </c>
      <c r="F866" s="287">
        <v>1511</v>
      </c>
      <c r="G866" s="39"/>
      <c r="H866" s="45"/>
    </row>
    <row r="867" s="2" customFormat="1" ht="16.8" customHeight="1">
      <c r="A867" s="39"/>
      <c r="B867" s="45"/>
      <c r="C867" s="288" t="s">
        <v>709</v>
      </c>
      <c r="D867" s="288" t="s">
        <v>710</v>
      </c>
      <c r="E867" s="18" t="s">
        <v>19</v>
      </c>
      <c r="F867" s="289">
        <v>1511</v>
      </c>
      <c r="G867" s="39"/>
      <c r="H867" s="45"/>
    </row>
    <row r="868" s="2" customFormat="1" ht="16.8" customHeight="1">
      <c r="A868" s="39"/>
      <c r="B868" s="45"/>
      <c r="C868" s="284" t="s">
        <v>528</v>
      </c>
      <c r="D868" s="285" t="s">
        <v>528</v>
      </c>
      <c r="E868" s="286" t="s">
        <v>19</v>
      </c>
      <c r="F868" s="287">
        <v>16.379999999999999</v>
      </c>
      <c r="G868" s="39"/>
      <c r="H868" s="45"/>
    </row>
    <row r="869" s="2" customFormat="1" ht="16.8" customHeight="1">
      <c r="A869" s="39"/>
      <c r="B869" s="45"/>
      <c r="C869" s="288" t="s">
        <v>528</v>
      </c>
      <c r="D869" s="288" t="s">
        <v>1157</v>
      </c>
      <c r="E869" s="18" t="s">
        <v>19</v>
      </c>
      <c r="F869" s="289">
        <v>16.379999999999999</v>
      </c>
      <c r="G869" s="39"/>
      <c r="H869" s="45"/>
    </row>
    <row r="870" s="2" customFormat="1" ht="16.8" customHeight="1">
      <c r="A870" s="39"/>
      <c r="B870" s="45"/>
      <c r="C870" s="290" t="s">
        <v>2267</v>
      </c>
      <c r="D870" s="39"/>
      <c r="E870" s="39"/>
      <c r="F870" s="39"/>
      <c r="G870" s="39"/>
      <c r="H870" s="45"/>
    </row>
    <row r="871" s="2" customFormat="1" ht="16.8" customHeight="1">
      <c r="A871" s="39"/>
      <c r="B871" s="45"/>
      <c r="C871" s="288" t="s">
        <v>1149</v>
      </c>
      <c r="D871" s="288" t="s">
        <v>1150</v>
      </c>
      <c r="E871" s="18" t="s">
        <v>313</v>
      </c>
      <c r="F871" s="289">
        <v>118.59</v>
      </c>
      <c r="G871" s="39"/>
      <c r="H871" s="45"/>
    </row>
    <row r="872" s="2" customFormat="1" ht="16.8" customHeight="1">
      <c r="A872" s="39"/>
      <c r="B872" s="45"/>
      <c r="C872" s="284" t="s">
        <v>773</v>
      </c>
      <c r="D872" s="285" t="s">
        <v>773</v>
      </c>
      <c r="E872" s="286" t="s">
        <v>19</v>
      </c>
      <c r="F872" s="287">
        <v>24.57</v>
      </c>
      <c r="G872" s="39"/>
      <c r="H872" s="45"/>
    </row>
    <row r="873" s="2" customFormat="1" ht="16.8" customHeight="1">
      <c r="A873" s="39"/>
      <c r="B873" s="45"/>
      <c r="C873" s="288" t="s">
        <v>773</v>
      </c>
      <c r="D873" s="288" t="s">
        <v>1189</v>
      </c>
      <c r="E873" s="18" t="s">
        <v>19</v>
      </c>
      <c r="F873" s="289">
        <v>24.57</v>
      </c>
      <c r="G873" s="39"/>
      <c r="H873" s="45"/>
    </row>
    <row r="874" s="2" customFormat="1" ht="16.8" customHeight="1">
      <c r="A874" s="39"/>
      <c r="B874" s="45"/>
      <c r="C874" s="290" t="s">
        <v>2267</v>
      </c>
      <c r="D874" s="39"/>
      <c r="E874" s="39"/>
      <c r="F874" s="39"/>
      <c r="G874" s="39"/>
      <c r="H874" s="45"/>
    </row>
    <row r="875" s="2" customFormat="1" ht="16.8" customHeight="1">
      <c r="A875" s="39"/>
      <c r="B875" s="45"/>
      <c r="C875" s="288" t="s">
        <v>1181</v>
      </c>
      <c r="D875" s="288" t="s">
        <v>1182</v>
      </c>
      <c r="E875" s="18" t="s">
        <v>313</v>
      </c>
      <c r="F875" s="289">
        <v>80.819999999999993</v>
      </c>
      <c r="G875" s="39"/>
      <c r="H875" s="45"/>
    </row>
    <row r="876" s="2" customFormat="1" ht="16.8" customHeight="1">
      <c r="A876" s="39"/>
      <c r="B876" s="45"/>
      <c r="C876" s="284" t="s">
        <v>1220</v>
      </c>
      <c r="D876" s="285" t="s">
        <v>1220</v>
      </c>
      <c r="E876" s="286" t="s">
        <v>19</v>
      </c>
      <c r="F876" s="287">
        <v>1954.25</v>
      </c>
      <c r="G876" s="39"/>
      <c r="H876" s="45"/>
    </row>
    <row r="877" s="2" customFormat="1" ht="16.8" customHeight="1">
      <c r="A877" s="39"/>
      <c r="B877" s="45"/>
      <c r="C877" s="288" t="s">
        <v>1220</v>
      </c>
      <c r="D877" s="288" t="s">
        <v>1221</v>
      </c>
      <c r="E877" s="18" t="s">
        <v>19</v>
      </c>
      <c r="F877" s="289">
        <v>1954.25</v>
      </c>
      <c r="G877" s="39"/>
      <c r="H877" s="45"/>
    </row>
    <row r="878" s="2" customFormat="1" ht="16.8" customHeight="1">
      <c r="A878" s="39"/>
      <c r="B878" s="45"/>
      <c r="C878" s="284" t="s">
        <v>947</v>
      </c>
      <c r="D878" s="285" t="s">
        <v>947</v>
      </c>
      <c r="E878" s="286" t="s">
        <v>19</v>
      </c>
      <c r="F878" s="287">
        <v>116.25</v>
      </c>
      <c r="G878" s="39"/>
      <c r="H878" s="45"/>
    </row>
    <row r="879" s="2" customFormat="1">
      <c r="A879" s="39"/>
      <c r="B879" s="45"/>
      <c r="C879" s="288" t="s">
        <v>947</v>
      </c>
      <c r="D879" s="288" t="s">
        <v>1231</v>
      </c>
      <c r="E879" s="18" t="s">
        <v>19</v>
      </c>
      <c r="F879" s="289">
        <v>116.25</v>
      </c>
      <c r="G879" s="39"/>
      <c r="H879" s="45"/>
    </row>
    <row r="880" s="2" customFormat="1" ht="16.8" customHeight="1">
      <c r="A880" s="39"/>
      <c r="B880" s="45"/>
      <c r="C880" s="290" t="s">
        <v>2267</v>
      </c>
      <c r="D880" s="39"/>
      <c r="E880" s="39"/>
      <c r="F880" s="39"/>
      <c r="G880" s="39"/>
      <c r="H880" s="45"/>
    </row>
    <row r="881" s="2" customFormat="1" ht="16.8" customHeight="1">
      <c r="A881" s="39"/>
      <c r="B881" s="45"/>
      <c r="C881" s="288" t="s">
        <v>1223</v>
      </c>
      <c r="D881" s="288" t="s">
        <v>1224</v>
      </c>
      <c r="E881" s="18" t="s">
        <v>388</v>
      </c>
      <c r="F881" s="289">
        <v>2213.5</v>
      </c>
      <c r="G881" s="39"/>
      <c r="H881" s="45"/>
    </row>
    <row r="882" s="2" customFormat="1" ht="16.8" customHeight="1">
      <c r="A882" s="39"/>
      <c r="B882" s="45"/>
      <c r="C882" s="284" t="s">
        <v>1252</v>
      </c>
      <c r="D882" s="285" t="s">
        <v>1252</v>
      </c>
      <c r="E882" s="286" t="s">
        <v>19</v>
      </c>
      <c r="F882" s="287">
        <v>8</v>
      </c>
      <c r="G882" s="39"/>
      <c r="H882" s="45"/>
    </row>
    <row r="883" s="2" customFormat="1" ht="16.8" customHeight="1">
      <c r="A883" s="39"/>
      <c r="B883" s="45"/>
      <c r="C883" s="288" t="s">
        <v>1252</v>
      </c>
      <c r="D883" s="288" t="s">
        <v>1253</v>
      </c>
      <c r="E883" s="18" t="s">
        <v>19</v>
      </c>
      <c r="F883" s="289">
        <v>8</v>
      </c>
      <c r="G883" s="39"/>
      <c r="H883" s="45"/>
    </row>
    <row r="884" s="2" customFormat="1" ht="16.8" customHeight="1">
      <c r="A884" s="39"/>
      <c r="B884" s="45"/>
      <c r="C884" s="284" t="s">
        <v>949</v>
      </c>
      <c r="D884" s="285" t="s">
        <v>949</v>
      </c>
      <c r="E884" s="286" t="s">
        <v>19</v>
      </c>
      <c r="F884" s="287">
        <v>6.2000000000000002</v>
      </c>
      <c r="G884" s="39"/>
      <c r="H884" s="45"/>
    </row>
    <row r="885" s="2" customFormat="1">
      <c r="A885" s="39"/>
      <c r="B885" s="45"/>
      <c r="C885" s="288" t="s">
        <v>949</v>
      </c>
      <c r="D885" s="288" t="s">
        <v>1268</v>
      </c>
      <c r="E885" s="18" t="s">
        <v>19</v>
      </c>
      <c r="F885" s="289">
        <v>6.2000000000000002</v>
      </c>
      <c r="G885" s="39"/>
      <c r="H885" s="45"/>
    </row>
    <row r="886" s="2" customFormat="1" ht="16.8" customHeight="1">
      <c r="A886" s="39"/>
      <c r="B886" s="45"/>
      <c r="C886" s="290" t="s">
        <v>2267</v>
      </c>
      <c r="D886" s="39"/>
      <c r="E886" s="39"/>
      <c r="F886" s="39"/>
      <c r="G886" s="39"/>
      <c r="H886" s="45"/>
    </row>
    <row r="887" s="2" customFormat="1" ht="16.8" customHeight="1">
      <c r="A887" s="39"/>
      <c r="B887" s="45"/>
      <c r="C887" s="288" t="s">
        <v>459</v>
      </c>
      <c r="D887" s="288" t="s">
        <v>460</v>
      </c>
      <c r="E887" s="18" t="s">
        <v>327</v>
      </c>
      <c r="F887" s="289">
        <v>169.19999999999999</v>
      </c>
      <c r="G887" s="39"/>
      <c r="H887" s="45"/>
    </row>
    <row r="888" s="2" customFormat="1" ht="16.8" customHeight="1">
      <c r="A888" s="39"/>
      <c r="B888" s="45"/>
      <c r="C888" s="284" t="s">
        <v>951</v>
      </c>
      <c r="D888" s="285" t="s">
        <v>951</v>
      </c>
      <c r="E888" s="286" t="s">
        <v>19</v>
      </c>
      <c r="F888" s="287">
        <v>-501.69999999999999</v>
      </c>
      <c r="G888" s="39"/>
      <c r="H888" s="45"/>
    </row>
    <row r="889" s="2" customFormat="1" ht="16.8" customHeight="1">
      <c r="A889" s="39"/>
      <c r="B889" s="45"/>
      <c r="C889" s="288" t="s">
        <v>951</v>
      </c>
      <c r="D889" s="288" t="s">
        <v>976</v>
      </c>
      <c r="E889" s="18" t="s">
        <v>19</v>
      </c>
      <c r="F889" s="289">
        <v>-501.69999999999999</v>
      </c>
      <c r="G889" s="39"/>
      <c r="H889" s="45"/>
    </row>
    <row r="890" s="2" customFormat="1" ht="16.8" customHeight="1">
      <c r="A890" s="39"/>
      <c r="B890" s="45"/>
      <c r="C890" s="290" t="s">
        <v>2267</v>
      </c>
      <c r="D890" s="39"/>
      <c r="E890" s="39"/>
      <c r="F890" s="39"/>
      <c r="G890" s="39"/>
      <c r="H890" s="45"/>
    </row>
    <row r="891" s="2" customFormat="1" ht="16.8" customHeight="1">
      <c r="A891" s="39"/>
      <c r="B891" s="45"/>
      <c r="C891" s="288" t="s">
        <v>969</v>
      </c>
      <c r="D891" s="288" t="s">
        <v>970</v>
      </c>
      <c r="E891" s="18" t="s">
        <v>313</v>
      </c>
      <c r="F891" s="289">
        <v>3543.9000000000001</v>
      </c>
      <c r="G891" s="39"/>
      <c r="H891" s="45"/>
    </row>
    <row r="892" s="2" customFormat="1" ht="16.8" customHeight="1">
      <c r="A892" s="39"/>
      <c r="B892" s="45"/>
      <c r="C892" s="284" t="s">
        <v>953</v>
      </c>
      <c r="D892" s="285" t="s">
        <v>953</v>
      </c>
      <c r="E892" s="286" t="s">
        <v>19</v>
      </c>
      <c r="F892" s="287">
        <v>1045.8</v>
      </c>
      <c r="G892" s="39"/>
      <c r="H892" s="45"/>
    </row>
    <row r="893" s="2" customFormat="1" ht="16.8" customHeight="1">
      <c r="A893" s="39"/>
      <c r="B893" s="45"/>
      <c r="C893" s="288" t="s">
        <v>953</v>
      </c>
      <c r="D893" s="288" t="s">
        <v>1011</v>
      </c>
      <c r="E893" s="18" t="s">
        <v>19</v>
      </c>
      <c r="F893" s="289">
        <v>1045.8</v>
      </c>
      <c r="G893" s="39"/>
      <c r="H893" s="45"/>
    </row>
    <row r="894" s="2" customFormat="1" ht="16.8" customHeight="1">
      <c r="A894" s="39"/>
      <c r="B894" s="45"/>
      <c r="C894" s="290" t="s">
        <v>2267</v>
      </c>
      <c r="D894" s="39"/>
      <c r="E894" s="39"/>
      <c r="F894" s="39"/>
      <c r="G894" s="39"/>
      <c r="H894" s="45"/>
    </row>
    <row r="895" s="2" customFormat="1" ht="16.8" customHeight="1">
      <c r="A895" s="39"/>
      <c r="B895" s="45"/>
      <c r="C895" s="288" t="s">
        <v>1003</v>
      </c>
      <c r="D895" s="288" t="s">
        <v>1004</v>
      </c>
      <c r="E895" s="18" t="s">
        <v>313</v>
      </c>
      <c r="F895" s="289">
        <v>2103.4499999999998</v>
      </c>
      <c r="G895" s="39"/>
      <c r="H895" s="45"/>
    </row>
    <row r="896" s="2" customFormat="1" ht="16.8" customHeight="1">
      <c r="A896" s="39"/>
      <c r="B896" s="45"/>
      <c r="C896" s="284" t="s">
        <v>2274</v>
      </c>
      <c r="D896" s="285" t="s">
        <v>2274</v>
      </c>
      <c r="E896" s="286" t="s">
        <v>19</v>
      </c>
      <c r="F896" s="287">
        <v>-1045.8</v>
      </c>
      <c r="G896" s="39"/>
      <c r="H896" s="45"/>
    </row>
    <row r="897" s="2" customFormat="1" ht="16.8" customHeight="1">
      <c r="A897" s="39"/>
      <c r="B897" s="45"/>
      <c r="C897" s="288" t="s">
        <v>2274</v>
      </c>
      <c r="D897" s="288" t="s">
        <v>2275</v>
      </c>
      <c r="E897" s="18" t="s">
        <v>19</v>
      </c>
      <c r="F897" s="289">
        <v>-1045.8</v>
      </c>
      <c r="G897" s="39"/>
      <c r="H897" s="45"/>
    </row>
    <row r="898" s="2" customFormat="1" ht="16.8" customHeight="1">
      <c r="A898" s="39"/>
      <c r="B898" s="45"/>
      <c r="C898" s="290" t="s">
        <v>2267</v>
      </c>
      <c r="D898" s="39"/>
      <c r="E898" s="39"/>
      <c r="F898" s="39"/>
      <c r="G898" s="39"/>
      <c r="H898" s="45"/>
    </row>
    <row r="899" s="2" customFormat="1" ht="16.8" customHeight="1">
      <c r="A899" s="39"/>
      <c r="B899" s="45"/>
      <c r="C899" s="288" t="s">
        <v>1014</v>
      </c>
      <c r="D899" s="288" t="s">
        <v>1015</v>
      </c>
      <c r="E899" s="18" t="s">
        <v>313</v>
      </c>
      <c r="F899" s="289">
        <v>11242.200000000001</v>
      </c>
      <c r="G899" s="39"/>
      <c r="H899" s="45"/>
    </row>
    <row r="900" s="2" customFormat="1" ht="16.8" customHeight="1">
      <c r="A900" s="39"/>
      <c r="B900" s="45"/>
      <c r="C900" s="284" t="s">
        <v>1103</v>
      </c>
      <c r="D900" s="285" t="s">
        <v>1103</v>
      </c>
      <c r="E900" s="286" t="s">
        <v>19</v>
      </c>
      <c r="F900" s="287">
        <v>978</v>
      </c>
      <c r="G900" s="39"/>
      <c r="H900" s="45"/>
    </row>
    <row r="901" s="2" customFormat="1" ht="16.8" customHeight="1">
      <c r="A901" s="39"/>
      <c r="B901" s="45"/>
      <c r="C901" s="288" t="s">
        <v>1103</v>
      </c>
      <c r="D901" s="288" t="s">
        <v>1104</v>
      </c>
      <c r="E901" s="18" t="s">
        <v>19</v>
      </c>
      <c r="F901" s="289">
        <v>978</v>
      </c>
      <c r="G901" s="39"/>
      <c r="H901" s="45"/>
    </row>
    <row r="902" s="2" customFormat="1" ht="16.8" customHeight="1">
      <c r="A902" s="39"/>
      <c r="B902" s="45"/>
      <c r="C902" s="284" t="s">
        <v>534</v>
      </c>
      <c r="D902" s="285" t="s">
        <v>534</v>
      </c>
      <c r="E902" s="286" t="s">
        <v>19</v>
      </c>
      <c r="F902" s="287">
        <v>12.48</v>
      </c>
      <c r="G902" s="39"/>
      <c r="H902" s="45"/>
    </row>
    <row r="903" s="2" customFormat="1" ht="16.8" customHeight="1">
      <c r="A903" s="39"/>
      <c r="B903" s="45"/>
      <c r="C903" s="288" t="s">
        <v>534</v>
      </c>
      <c r="D903" s="288" t="s">
        <v>1158</v>
      </c>
      <c r="E903" s="18" t="s">
        <v>19</v>
      </c>
      <c r="F903" s="289">
        <v>12.48</v>
      </c>
      <c r="G903" s="39"/>
      <c r="H903" s="45"/>
    </row>
    <row r="904" s="2" customFormat="1" ht="16.8" customHeight="1">
      <c r="A904" s="39"/>
      <c r="B904" s="45"/>
      <c r="C904" s="290" t="s">
        <v>2267</v>
      </c>
      <c r="D904" s="39"/>
      <c r="E904" s="39"/>
      <c r="F904" s="39"/>
      <c r="G904" s="39"/>
      <c r="H904" s="45"/>
    </row>
    <row r="905" s="2" customFormat="1" ht="16.8" customHeight="1">
      <c r="A905" s="39"/>
      <c r="B905" s="45"/>
      <c r="C905" s="288" t="s">
        <v>1149</v>
      </c>
      <c r="D905" s="288" t="s">
        <v>1150</v>
      </c>
      <c r="E905" s="18" t="s">
        <v>313</v>
      </c>
      <c r="F905" s="289">
        <v>118.59</v>
      </c>
      <c r="G905" s="39"/>
      <c r="H905" s="45"/>
    </row>
    <row r="906" s="2" customFormat="1" ht="16.8" customHeight="1">
      <c r="A906" s="39"/>
      <c r="B906" s="45"/>
      <c r="C906" s="284" t="s">
        <v>1190</v>
      </c>
      <c r="D906" s="285" t="s">
        <v>1190</v>
      </c>
      <c r="E906" s="286" t="s">
        <v>19</v>
      </c>
      <c r="F906" s="287">
        <v>80.819999999999993</v>
      </c>
      <c r="G906" s="39"/>
      <c r="H906" s="45"/>
    </row>
    <row r="907" s="2" customFormat="1" ht="16.8" customHeight="1">
      <c r="A907" s="39"/>
      <c r="B907" s="45"/>
      <c r="C907" s="288" t="s">
        <v>1190</v>
      </c>
      <c r="D907" s="288" t="s">
        <v>1191</v>
      </c>
      <c r="E907" s="18" t="s">
        <v>19</v>
      </c>
      <c r="F907" s="289">
        <v>80.819999999999993</v>
      </c>
      <c r="G907" s="39"/>
      <c r="H907" s="45"/>
    </row>
    <row r="908" s="2" customFormat="1" ht="16.8" customHeight="1">
      <c r="A908" s="39"/>
      <c r="B908" s="45"/>
      <c r="C908" s="284" t="s">
        <v>956</v>
      </c>
      <c r="D908" s="285" t="s">
        <v>956</v>
      </c>
      <c r="E908" s="286" t="s">
        <v>19</v>
      </c>
      <c r="F908" s="287">
        <v>135</v>
      </c>
      <c r="G908" s="39"/>
      <c r="H908" s="45"/>
    </row>
    <row r="909" s="2" customFormat="1">
      <c r="A909" s="39"/>
      <c r="B909" s="45"/>
      <c r="C909" s="288" t="s">
        <v>956</v>
      </c>
      <c r="D909" s="288" t="s">
        <v>1232</v>
      </c>
      <c r="E909" s="18" t="s">
        <v>19</v>
      </c>
      <c r="F909" s="289">
        <v>135</v>
      </c>
      <c r="G909" s="39"/>
      <c r="H909" s="45"/>
    </row>
    <row r="910" s="2" customFormat="1" ht="16.8" customHeight="1">
      <c r="A910" s="39"/>
      <c r="B910" s="45"/>
      <c r="C910" s="290" t="s">
        <v>2267</v>
      </c>
      <c r="D910" s="39"/>
      <c r="E910" s="39"/>
      <c r="F910" s="39"/>
      <c r="G910" s="39"/>
      <c r="H910" s="45"/>
    </row>
    <row r="911" s="2" customFormat="1" ht="16.8" customHeight="1">
      <c r="A911" s="39"/>
      <c r="B911" s="45"/>
      <c r="C911" s="288" t="s">
        <v>1223</v>
      </c>
      <c r="D911" s="288" t="s">
        <v>1224</v>
      </c>
      <c r="E911" s="18" t="s">
        <v>388</v>
      </c>
      <c r="F911" s="289">
        <v>2213.5</v>
      </c>
      <c r="G911" s="39"/>
      <c r="H911" s="45"/>
    </row>
    <row r="912" s="2" customFormat="1" ht="16.8" customHeight="1">
      <c r="A912" s="39"/>
      <c r="B912" s="45"/>
      <c r="C912" s="284" t="s">
        <v>1269</v>
      </c>
      <c r="D912" s="285" t="s">
        <v>1269</v>
      </c>
      <c r="E912" s="286" t="s">
        <v>19</v>
      </c>
      <c r="F912" s="287">
        <v>169.19999999999999</v>
      </c>
      <c r="G912" s="39"/>
      <c r="H912" s="45"/>
    </row>
    <row r="913" s="2" customFormat="1" ht="16.8" customHeight="1">
      <c r="A913" s="39"/>
      <c r="B913" s="45"/>
      <c r="C913" s="288" t="s">
        <v>1269</v>
      </c>
      <c r="D913" s="288" t="s">
        <v>1270</v>
      </c>
      <c r="E913" s="18" t="s">
        <v>19</v>
      </c>
      <c r="F913" s="289">
        <v>169.19999999999999</v>
      </c>
      <c r="G913" s="39"/>
      <c r="H913" s="45"/>
    </row>
    <row r="914" s="2" customFormat="1" ht="16.8" customHeight="1">
      <c r="A914" s="39"/>
      <c r="B914" s="45"/>
      <c r="C914" s="284" t="s">
        <v>977</v>
      </c>
      <c r="D914" s="285" t="s">
        <v>977</v>
      </c>
      <c r="E914" s="286" t="s">
        <v>19</v>
      </c>
      <c r="F914" s="287">
        <v>3543.9000000000001</v>
      </c>
      <c r="G914" s="39"/>
      <c r="H914" s="45"/>
    </row>
    <row r="915" s="2" customFormat="1" ht="16.8" customHeight="1">
      <c r="A915" s="39"/>
      <c r="B915" s="45"/>
      <c r="C915" s="288" t="s">
        <v>977</v>
      </c>
      <c r="D915" s="288" t="s">
        <v>978</v>
      </c>
      <c r="E915" s="18" t="s">
        <v>19</v>
      </c>
      <c r="F915" s="289">
        <v>3543.9000000000001</v>
      </c>
      <c r="G915" s="39"/>
      <c r="H915" s="45"/>
    </row>
    <row r="916" s="2" customFormat="1" ht="16.8" customHeight="1">
      <c r="A916" s="39"/>
      <c r="B916" s="45"/>
      <c r="C916" s="284" t="s">
        <v>1012</v>
      </c>
      <c r="D916" s="285" t="s">
        <v>1012</v>
      </c>
      <c r="E916" s="286" t="s">
        <v>19</v>
      </c>
      <c r="F916" s="287">
        <v>2103.4499999999998</v>
      </c>
      <c r="G916" s="39"/>
      <c r="H916" s="45"/>
    </row>
    <row r="917" s="2" customFormat="1" ht="16.8" customHeight="1">
      <c r="A917" s="39"/>
      <c r="B917" s="45"/>
      <c r="C917" s="288" t="s">
        <v>1012</v>
      </c>
      <c r="D917" s="288" t="s">
        <v>1013</v>
      </c>
      <c r="E917" s="18" t="s">
        <v>19</v>
      </c>
      <c r="F917" s="289">
        <v>2103.4499999999998</v>
      </c>
      <c r="G917" s="39"/>
      <c r="H917" s="45"/>
    </row>
    <row r="918" s="2" customFormat="1" ht="16.8" customHeight="1">
      <c r="A918" s="39"/>
      <c r="B918" s="45"/>
      <c r="C918" s="284" t="s">
        <v>2276</v>
      </c>
      <c r="D918" s="285" t="s">
        <v>2276</v>
      </c>
      <c r="E918" s="286" t="s">
        <v>19</v>
      </c>
      <c r="F918" s="287">
        <v>-1511</v>
      </c>
      <c r="G918" s="39"/>
      <c r="H918" s="45"/>
    </row>
    <row r="919" s="2" customFormat="1" ht="16.8" customHeight="1">
      <c r="A919" s="39"/>
      <c r="B919" s="45"/>
      <c r="C919" s="288" t="s">
        <v>2276</v>
      </c>
      <c r="D919" s="288" t="s">
        <v>2277</v>
      </c>
      <c r="E919" s="18" t="s">
        <v>19</v>
      </c>
      <c r="F919" s="289">
        <v>-1511</v>
      </c>
      <c r="G919" s="39"/>
      <c r="H919" s="45"/>
    </row>
    <row r="920" s="2" customFormat="1" ht="16.8" customHeight="1">
      <c r="A920" s="39"/>
      <c r="B920" s="45"/>
      <c r="C920" s="290" t="s">
        <v>2267</v>
      </c>
      <c r="D920" s="39"/>
      <c r="E920" s="39"/>
      <c r="F920" s="39"/>
      <c r="G920" s="39"/>
      <c r="H920" s="45"/>
    </row>
    <row r="921" s="2" customFormat="1" ht="16.8" customHeight="1">
      <c r="A921" s="39"/>
      <c r="B921" s="45"/>
      <c r="C921" s="288" t="s">
        <v>1014</v>
      </c>
      <c r="D921" s="288" t="s">
        <v>1015</v>
      </c>
      <c r="E921" s="18" t="s">
        <v>313</v>
      </c>
      <c r="F921" s="289">
        <v>11242.200000000001</v>
      </c>
      <c r="G921" s="39"/>
      <c r="H921" s="45"/>
    </row>
    <row r="922" s="2" customFormat="1" ht="16.8" customHeight="1">
      <c r="A922" s="39"/>
      <c r="B922" s="45"/>
      <c r="C922" s="284" t="s">
        <v>763</v>
      </c>
      <c r="D922" s="285" t="s">
        <v>763</v>
      </c>
      <c r="E922" s="286" t="s">
        <v>19</v>
      </c>
      <c r="F922" s="287">
        <v>12.48</v>
      </c>
      <c r="G922" s="39"/>
      <c r="H922" s="45"/>
    </row>
    <row r="923" s="2" customFormat="1" ht="16.8" customHeight="1">
      <c r="A923" s="39"/>
      <c r="B923" s="45"/>
      <c r="C923" s="288" t="s">
        <v>763</v>
      </c>
      <c r="D923" s="288" t="s">
        <v>1159</v>
      </c>
      <c r="E923" s="18" t="s">
        <v>19</v>
      </c>
      <c r="F923" s="289">
        <v>12.48</v>
      </c>
      <c r="G923" s="39"/>
      <c r="H923" s="45"/>
    </row>
    <row r="924" s="2" customFormat="1" ht="16.8" customHeight="1">
      <c r="A924" s="39"/>
      <c r="B924" s="45"/>
      <c r="C924" s="290" t="s">
        <v>2267</v>
      </c>
      <c r="D924" s="39"/>
      <c r="E924" s="39"/>
      <c r="F924" s="39"/>
      <c r="G924" s="39"/>
      <c r="H924" s="45"/>
    </row>
    <row r="925" s="2" customFormat="1" ht="16.8" customHeight="1">
      <c r="A925" s="39"/>
      <c r="B925" s="45"/>
      <c r="C925" s="288" t="s">
        <v>1149</v>
      </c>
      <c r="D925" s="288" t="s">
        <v>1150</v>
      </c>
      <c r="E925" s="18" t="s">
        <v>313</v>
      </c>
      <c r="F925" s="289">
        <v>118.59</v>
      </c>
      <c r="G925" s="39"/>
      <c r="H925" s="45"/>
    </row>
    <row r="926" s="2" customFormat="1" ht="16.8" customHeight="1">
      <c r="A926" s="39"/>
      <c r="B926" s="45"/>
      <c r="C926" s="284" t="s">
        <v>958</v>
      </c>
      <c r="D926" s="285" t="s">
        <v>958</v>
      </c>
      <c r="E926" s="286" t="s">
        <v>19</v>
      </c>
      <c r="F926" s="287">
        <v>8</v>
      </c>
      <c r="G926" s="39"/>
      <c r="H926" s="45"/>
    </row>
    <row r="927" s="2" customFormat="1">
      <c r="A927" s="39"/>
      <c r="B927" s="45"/>
      <c r="C927" s="288" t="s">
        <v>958</v>
      </c>
      <c r="D927" s="288" t="s">
        <v>1233</v>
      </c>
      <c r="E927" s="18" t="s">
        <v>19</v>
      </c>
      <c r="F927" s="289">
        <v>8</v>
      </c>
      <c r="G927" s="39"/>
      <c r="H927" s="45"/>
    </row>
    <row r="928" s="2" customFormat="1" ht="16.8" customHeight="1">
      <c r="A928" s="39"/>
      <c r="B928" s="45"/>
      <c r="C928" s="290" t="s">
        <v>2267</v>
      </c>
      <c r="D928" s="39"/>
      <c r="E928" s="39"/>
      <c r="F928" s="39"/>
      <c r="G928" s="39"/>
      <c r="H928" s="45"/>
    </row>
    <row r="929" s="2" customFormat="1" ht="16.8" customHeight="1">
      <c r="A929" s="39"/>
      <c r="B929" s="45"/>
      <c r="C929" s="288" t="s">
        <v>1223</v>
      </c>
      <c r="D929" s="288" t="s">
        <v>1224</v>
      </c>
      <c r="E929" s="18" t="s">
        <v>388</v>
      </c>
      <c r="F929" s="289">
        <v>2213.5</v>
      </c>
      <c r="G929" s="39"/>
      <c r="H929" s="45"/>
    </row>
    <row r="930" s="2" customFormat="1" ht="16.8" customHeight="1">
      <c r="A930" s="39"/>
      <c r="B930" s="45"/>
      <c r="C930" s="284" t="s">
        <v>2278</v>
      </c>
      <c r="D930" s="285" t="s">
        <v>2278</v>
      </c>
      <c r="E930" s="286" t="s">
        <v>19</v>
      </c>
      <c r="F930" s="287">
        <v>-315</v>
      </c>
      <c r="G930" s="39"/>
      <c r="H930" s="45"/>
    </row>
    <row r="931" s="2" customFormat="1" ht="16.8" customHeight="1">
      <c r="A931" s="39"/>
      <c r="B931" s="45"/>
      <c r="C931" s="288" t="s">
        <v>2278</v>
      </c>
      <c r="D931" s="288" t="s">
        <v>2279</v>
      </c>
      <c r="E931" s="18" t="s">
        <v>19</v>
      </c>
      <c r="F931" s="289">
        <v>-315</v>
      </c>
      <c r="G931" s="39"/>
      <c r="H931" s="45"/>
    </row>
    <row r="932" s="2" customFormat="1" ht="16.8" customHeight="1">
      <c r="A932" s="39"/>
      <c r="B932" s="45"/>
      <c r="C932" s="290" t="s">
        <v>2267</v>
      </c>
      <c r="D932" s="39"/>
      <c r="E932" s="39"/>
      <c r="F932" s="39"/>
      <c r="G932" s="39"/>
      <c r="H932" s="45"/>
    </row>
    <row r="933" s="2" customFormat="1" ht="16.8" customHeight="1">
      <c r="A933" s="39"/>
      <c r="B933" s="45"/>
      <c r="C933" s="288" t="s">
        <v>1014</v>
      </c>
      <c r="D933" s="288" t="s">
        <v>1015</v>
      </c>
      <c r="E933" s="18" t="s">
        <v>313</v>
      </c>
      <c r="F933" s="289">
        <v>11242.200000000001</v>
      </c>
      <c r="G933" s="39"/>
      <c r="H933" s="45"/>
    </row>
    <row r="934" s="2" customFormat="1" ht="16.8" customHeight="1">
      <c r="A934" s="39"/>
      <c r="B934" s="45"/>
      <c r="C934" s="284" t="s">
        <v>1160</v>
      </c>
      <c r="D934" s="285" t="s">
        <v>1160</v>
      </c>
      <c r="E934" s="286" t="s">
        <v>19</v>
      </c>
      <c r="F934" s="287">
        <v>118.59</v>
      </c>
      <c r="G934" s="39"/>
      <c r="H934" s="45"/>
    </row>
    <row r="935" s="2" customFormat="1" ht="16.8" customHeight="1">
      <c r="A935" s="39"/>
      <c r="B935" s="45"/>
      <c r="C935" s="288" t="s">
        <v>1160</v>
      </c>
      <c r="D935" s="288" t="s">
        <v>1161</v>
      </c>
      <c r="E935" s="18" t="s">
        <v>19</v>
      </c>
      <c r="F935" s="289">
        <v>118.59</v>
      </c>
      <c r="G935" s="39"/>
      <c r="H935" s="45"/>
    </row>
    <row r="936" s="2" customFormat="1" ht="16.8" customHeight="1">
      <c r="A936" s="39"/>
      <c r="B936" s="45"/>
      <c r="C936" s="284" t="s">
        <v>1234</v>
      </c>
      <c r="D936" s="285" t="s">
        <v>1234</v>
      </c>
      <c r="E936" s="286" t="s">
        <v>19</v>
      </c>
      <c r="F936" s="287">
        <v>2213.5</v>
      </c>
      <c r="G936" s="39"/>
      <c r="H936" s="45"/>
    </row>
    <row r="937" s="2" customFormat="1" ht="16.8" customHeight="1">
      <c r="A937" s="39"/>
      <c r="B937" s="45"/>
      <c r="C937" s="288" t="s">
        <v>1234</v>
      </c>
      <c r="D937" s="288" t="s">
        <v>1235</v>
      </c>
      <c r="E937" s="18" t="s">
        <v>19</v>
      </c>
      <c r="F937" s="289">
        <v>2213.5</v>
      </c>
      <c r="G937" s="39"/>
      <c r="H937" s="45"/>
    </row>
    <row r="938" s="2" customFormat="1" ht="16.8" customHeight="1">
      <c r="A938" s="39"/>
      <c r="B938" s="45"/>
      <c r="C938" s="284" t="s">
        <v>2280</v>
      </c>
      <c r="D938" s="285" t="s">
        <v>2280</v>
      </c>
      <c r="E938" s="286" t="s">
        <v>19</v>
      </c>
      <c r="F938" s="287">
        <v>-5977.8000000000002</v>
      </c>
      <c r="G938" s="39"/>
      <c r="H938" s="45"/>
    </row>
    <row r="939" s="2" customFormat="1" ht="16.8" customHeight="1">
      <c r="A939" s="39"/>
      <c r="B939" s="45"/>
      <c r="C939" s="288" t="s">
        <v>2280</v>
      </c>
      <c r="D939" s="288" t="s">
        <v>2281</v>
      </c>
      <c r="E939" s="18" t="s">
        <v>19</v>
      </c>
      <c r="F939" s="289">
        <v>-5977.8000000000002</v>
      </c>
      <c r="G939" s="39"/>
      <c r="H939" s="45"/>
    </row>
    <row r="940" s="2" customFormat="1" ht="26.4" customHeight="1">
      <c r="A940" s="39"/>
      <c r="B940" s="45"/>
      <c r="C940" s="283" t="s">
        <v>125</v>
      </c>
      <c r="D940" s="283" t="s">
        <v>126</v>
      </c>
      <c r="E940" s="39"/>
      <c r="F940" s="39"/>
      <c r="G940" s="39"/>
      <c r="H940" s="45"/>
    </row>
    <row r="941" s="2" customFormat="1" ht="16.8" customHeight="1">
      <c r="A941" s="39"/>
      <c r="B941" s="45"/>
      <c r="C941" s="284" t="s">
        <v>265</v>
      </c>
      <c r="D941" s="285" t="s">
        <v>265</v>
      </c>
      <c r="E941" s="286" t="s">
        <v>19</v>
      </c>
      <c r="F941" s="287">
        <v>2</v>
      </c>
      <c r="G941" s="39"/>
      <c r="H941" s="45"/>
    </row>
    <row r="942" s="2" customFormat="1" ht="16.8" customHeight="1">
      <c r="A942" s="39"/>
      <c r="B942" s="45"/>
      <c r="C942" s="288" t="s">
        <v>265</v>
      </c>
      <c r="D942" s="288" t="s">
        <v>84</v>
      </c>
      <c r="E942" s="18" t="s">
        <v>19</v>
      </c>
      <c r="F942" s="289">
        <v>2</v>
      </c>
      <c r="G942" s="39"/>
      <c r="H942" s="45"/>
    </row>
    <row r="943" s="2" customFormat="1" ht="16.8" customHeight="1">
      <c r="A943" s="39"/>
      <c r="B943" s="45"/>
      <c r="C943" s="284" t="s">
        <v>362</v>
      </c>
      <c r="D943" s="285" t="s">
        <v>362</v>
      </c>
      <c r="E943" s="286" t="s">
        <v>19</v>
      </c>
      <c r="F943" s="287">
        <v>10</v>
      </c>
      <c r="G943" s="39"/>
      <c r="H943" s="45"/>
    </row>
    <row r="944" s="2" customFormat="1" ht="16.8" customHeight="1">
      <c r="A944" s="39"/>
      <c r="B944" s="45"/>
      <c r="C944" s="288" t="s">
        <v>362</v>
      </c>
      <c r="D944" s="288" t="s">
        <v>245</v>
      </c>
      <c r="E944" s="18" t="s">
        <v>19</v>
      </c>
      <c r="F944" s="289">
        <v>10</v>
      </c>
      <c r="G944" s="39"/>
      <c r="H944" s="45"/>
    </row>
    <row r="945" s="2" customFormat="1" ht="16.8" customHeight="1">
      <c r="A945" s="39"/>
      <c r="B945" s="45"/>
      <c r="C945" s="284" t="s">
        <v>266</v>
      </c>
      <c r="D945" s="285" t="s">
        <v>266</v>
      </c>
      <c r="E945" s="286" t="s">
        <v>19</v>
      </c>
      <c r="F945" s="287">
        <v>19.199999999999999</v>
      </c>
      <c r="G945" s="39"/>
      <c r="H945" s="45"/>
    </row>
    <row r="946" s="2" customFormat="1" ht="16.8" customHeight="1">
      <c r="A946" s="39"/>
      <c r="B946" s="45"/>
      <c r="C946" s="288" t="s">
        <v>266</v>
      </c>
      <c r="D946" s="288" t="s">
        <v>2126</v>
      </c>
      <c r="E946" s="18" t="s">
        <v>19</v>
      </c>
      <c r="F946" s="289">
        <v>19.199999999999999</v>
      </c>
      <c r="G946" s="39"/>
      <c r="H946" s="45"/>
    </row>
    <row r="947" s="2" customFormat="1" ht="16.8" customHeight="1">
      <c r="A947" s="39"/>
      <c r="B947" s="45"/>
      <c r="C947" s="284" t="s">
        <v>469</v>
      </c>
      <c r="D947" s="285" t="s">
        <v>469</v>
      </c>
      <c r="E947" s="286" t="s">
        <v>19</v>
      </c>
      <c r="F947" s="287">
        <v>145.19999999999999</v>
      </c>
      <c r="G947" s="39"/>
      <c r="H947" s="45"/>
    </row>
    <row r="948" s="2" customFormat="1" ht="16.8" customHeight="1">
      <c r="A948" s="39"/>
      <c r="B948" s="45"/>
      <c r="C948" s="288" t="s">
        <v>469</v>
      </c>
      <c r="D948" s="288" t="s">
        <v>2131</v>
      </c>
      <c r="E948" s="18" t="s">
        <v>19</v>
      </c>
      <c r="F948" s="289">
        <v>145.19999999999999</v>
      </c>
      <c r="G948" s="39"/>
      <c r="H948" s="45"/>
    </row>
    <row r="949" s="2" customFormat="1" ht="16.8" customHeight="1">
      <c r="A949" s="39"/>
      <c r="B949" s="45"/>
      <c r="C949" s="284" t="s">
        <v>471</v>
      </c>
      <c r="D949" s="285" t="s">
        <v>471</v>
      </c>
      <c r="E949" s="286" t="s">
        <v>19</v>
      </c>
      <c r="F949" s="287">
        <v>139</v>
      </c>
      <c r="G949" s="39"/>
      <c r="H949" s="45"/>
    </row>
    <row r="950" s="2" customFormat="1" ht="16.8" customHeight="1">
      <c r="A950" s="39"/>
      <c r="B950" s="45"/>
      <c r="C950" s="288" t="s">
        <v>471</v>
      </c>
      <c r="D950" s="288" t="s">
        <v>2136</v>
      </c>
      <c r="E950" s="18" t="s">
        <v>19</v>
      </c>
      <c r="F950" s="289">
        <v>139</v>
      </c>
      <c r="G950" s="39"/>
      <c r="H950" s="45"/>
    </row>
    <row r="951" s="2" customFormat="1" ht="16.8" customHeight="1">
      <c r="A951" s="39"/>
      <c r="B951" s="45"/>
      <c r="C951" s="284" t="s">
        <v>473</v>
      </c>
      <c r="D951" s="285" t="s">
        <v>473</v>
      </c>
      <c r="E951" s="286" t="s">
        <v>19</v>
      </c>
      <c r="F951" s="287">
        <v>8</v>
      </c>
      <c r="G951" s="39"/>
      <c r="H951" s="45"/>
    </row>
    <row r="952" s="2" customFormat="1" ht="16.8" customHeight="1">
      <c r="A952" s="39"/>
      <c r="B952" s="45"/>
      <c r="C952" s="288" t="s">
        <v>473</v>
      </c>
      <c r="D952" s="288" t="s">
        <v>229</v>
      </c>
      <c r="E952" s="18" t="s">
        <v>19</v>
      </c>
      <c r="F952" s="289">
        <v>8</v>
      </c>
      <c r="G952" s="39"/>
      <c r="H952" s="45"/>
    </row>
    <row r="953" s="2" customFormat="1" ht="16.8" customHeight="1">
      <c r="A953" s="39"/>
      <c r="B953" s="45"/>
      <c r="C953" s="284" t="s">
        <v>475</v>
      </c>
      <c r="D953" s="285" t="s">
        <v>475</v>
      </c>
      <c r="E953" s="286" t="s">
        <v>19</v>
      </c>
      <c r="F953" s="287">
        <v>1</v>
      </c>
      <c r="G953" s="39"/>
      <c r="H953" s="45"/>
    </row>
    <row r="954" s="2" customFormat="1" ht="16.8" customHeight="1">
      <c r="A954" s="39"/>
      <c r="B954" s="45"/>
      <c r="C954" s="288" t="s">
        <v>475</v>
      </c>
      <c r="D954" s="288" t="s">
        <v>82</v>
      </c>
      <c r="E954" s="18" t="s">
        <v>19</v>
      </c>
      <c r="F954" s="289">
        <v>1</v>
      </c>
      <c r="G954" s="39"/>
      <c r="H954" s="45"/>
    </row>
    <row r="955" s="2" customFormat="1" ht="16.8" customHeight="1">
      <c r="A955" s="39"/>
      <c r="B955" s="45"/>
      <c r="C955" s="284" t="s">
        <v>669</v>
      </c>
      <c r="D955" s="285" t="s">
        <v>669</v>
      </c>
      <c r="E955" s="286" t="s">
        <v>19</v>
      </c>
      <c r="F955" s="287">
        <v>139</v>
      </c>
      <c r="G955" s="39"/>
      <c r="H955" s="45"/>
    </row>
    <row r="956" s="2" customFormat="1" ht="16.8" customHeight="1">
      <c r="A956" s="39"/>
      <c r="B956" s="45"/>
      <c r="C956" s="288" t="s">
        <v>669</v>
      </c>
      <c r="D956" s="288" t="s">
        <v>2136</v>
      </c>
      <c r="E956" s="18" t="s">
        <v>19</v>
      </c>
      <c r="F956" s="289">
        <v>139</v>
      </c>
      <c r="G956" s="39"/>
      <c r="H956" s="45"/>
    </row>
    <row r="957" s="2" customFormat="1" ht="16.8" customHeight="1">
      <c r="A957" s="39"/>
      <c r="B957" s="45"/>
      <c r="C957" s="284" t="s">
        <v>675</v>
      </c>
      <c r="D957" s="285" t="s">
        <v>675</v>
      </c>
      <c r="E957" s="286" t="s">
        <v>19</v>
      </c>
      <c r="F957" s="287">
        <v>0.1452</v>
      </c>
      <c r="G957" s="39"/>
      <c r="H957" s="45"/>
    </row>
    <row r="958" s="2" customFormat="1" ht="16.8" customHeight="1">
      <c r="A958" s="39"/>
      <c r="B958" s="45"/>
      <c r="C958" s="288" t="s">
        <v>675</v>
      </c>
      <c r="D958" s="288" t="s">
        <v>2158</v>
      </c>
      <c r="E958" s="18" t="s">
        <v>19</v>
      </c>
      <c r="F958" s="289">
        <v>0.1452</v>
      </c>
      <c r="G958" s="39"/>
      <c r="H958" s="45"/>
    </row>
    <row r="959" s="2" customFormat="1" ht="16.8" customHeight="1">
      <c r="A959" s="39"/>
      <c r="B959" s="45"/>
      <c r="C959" s="284" t="s">
        <v>477</v>
      </c>
      <c r="D959" s="285" t="s">
        <v>477</v>
      </c>
      <c r="E959" s="286" t="s">
        <v>19</v>
      </c>
      <c r="F959" s="287">
        <v>10.4544</v>
      </c>
      <c r="G959" s="39"/>
      <c r="H959" s="45"/>
    </row>
    <row r="960" s="2" customFormat="1" ht="16.8" customHeight="1">
      <c r="A960" s="39"/>
      <c r="B960" s="45"/>
      <c r="C960" s="288" t="s">
        <v>477</v>
      </c>
      <c r="D960" s="288" t="s">
        <v>2164</v>
      </c>
      <c r="E960" s="18" t="s">
        <v>19</v>
      </c>
      <c r="F960" s="289">
        <v>10.4544</v>
      </c>
      <c r="G960" s="39"/>
      <c r="H960" s="45"/>
    </row>
    <row r="961" s="2" customFormat="1" ht="16.8" customHeight="1">
      <c r="A961" s="39"/>
      <c r="B961" s="45"/>
      <c r="C961" s="284" t="s">
        <v>687</v>
      </c>
      <c r="D961" s="285" t="s">
        <v>687</v>
      </c>
      <c r="E961" s="286" t="s">
        <v>19</v>
      </c>
      <c r="F961" s="287">
        <v>145.19999999999999</v>
      </c>
      <c r="G961" s="39"/>
      <c r="H961" s="45"/>
    </row>
    <row r="962" s="2" customFormat="1" ht="16.8" customHeight="1">
      <c r="A962" s="39"/>
      <c r="B962" s="45"/>
      <c r="C962" s="288" t="s">
        <v>687</v>
      </c>
      <c r="D962" s="288" t="s">
        <v>2169</v>
      </c>
      <c r="E962" s="18" t="s">
        <v>19</v>
      </c>
      <c r="F962" s="289">
        <v>145.19999999999999</v>
      </c>
      <c r="G962" s="39"/>
      <c r="H962" s="45"/>
    </row>
    <row r="963" s="2" customFormat="1" ht="16.8" customHeight="1">
      <c r="A963" s="39"/>
      <c r="B963" s="45"/>
      <c r="C963" s="284" t="s">
        <v>692</v>
      </c>
      <c r="D963" s="285" t="s">
        <v>692</v>
      </c>
      <c r="E963" s="286" t="s">
        <v>19</v>
      </c>
      <c r="F963" s="287">
        <v>2</v>
      </c>
      <c r="G963" s="39"/>
      <c r="H963" s="45"/>
    </row>
    <row r="964" s="2" customFormat="1" ht="16.8" customHeight="1">
      <c r="A964" s="39"/>
      <c r="B964" s="45"/>
      <c r="C964" s="288" t="s">
        <v>692</v>
      </c>
      <c r="D964" s="288" t="s">
        <v>84</v>
      </c>
      <c r="E964" s="18" t="s">
        <v>19</v>
      </c>
      <c r="F964" s="289">
        <v>2</v>
      </c>
      <c r="G964" s="39"/>
      <c r="H964" s="45"/>
    </row>
    <row r="965" s="2" customFormat="1" ht="16.8" customHeight="1">
      <c r="A965" s="39"/>
      <c r="B965" s="45"/>
      <c r="C965" s="284" t="s">
        <v>698</v>
      </c>
      <c r="D965" s="285" t="s">
        <v>698</v>
      </c>
      <c r="E965" s="286" t="s">
        <v>19</v>
      </c>
      <c r="F965" s="287">
        <v>2</v>
      </c>
      <c r="G965" s="39"/>
      <c r="H965" s="45"/>
    </row>
    <row r="966" s="2" customFormat="1" ht="16.8" customHeight="1">
      <c r="A966" s="39"/>
      <c r="B966" s="45"/>
      <c r="C966" s="288" t="s">
        <v>698</v>
      </c>
      <c r="D966" s="288" t="s">
        <v>84</v>
      </c>
      <c r="E966" s="18" t="s">
        <v>19</v>
      </c>
      <c r="F966" s="289">
        <v>2</v>
      </c>
      <c r="G966" s="39"/>
      <c r="H966" s="45"/>
    </row>
    <row r="967" s="2" customFormat="1" ht="16.8" customHeight="1">
      <c r="A967" s="39"/>
      <c r="B967" s="45"/>
      <c r="C967" s="284" t="s">
        <v>715</v>
      </c>
      <c r="D967" s="285" t="s">
        <v>715</v>
      </c>
      <c r="E967" s="286" t="s">
        <v>19</v>
      </c>
      <c r="F967" s="287">
        <v>2</v>
      </c>
      <c r="G967" s="39"/>
      <c r="H967" s="45"/>
    </row>
    <row r="968" s="2" customFormat="1" ht="16.8" customHeight="1">
      <c r="A968" s="39"/>
      <c r="B968" s="45"/>
      <c r="C968" s="288" t="s">
        <v>715</v>
      </c>
      <c r="D968" s="288" t="s">
        <v>84</v>
      </c>
      <c r="E968" s="18" t="s">
        <v>19</v>
      </c>
      <c r="F968" s="289">
        <v>2</v>
      </c>
      <c r="G968" s="39"/>
      <c r="H968" s="45"/>
    </row>
    <row r="969" s="2" customFormat="1" ht="16.8" customHeight="1">
      <c r="A969" s="39"/>
      <c r="B969" s="45"/>
      <c r="C969" s="284" t="s">
        <v>722</v>
      </c>
      <c r="D969" s="285" t="s">
        <v>722</v>
      </c>
      <c r="E969" s="286" t="s">
        <v>19</v>
      </c>
      <c r="F969" s="287">
        <v>1</v>
      </c>
      <c r="G969" s="39"/>
      <c r="H969" s="45"/>
    </row>
    <row r="970" s="2" customFormat="1" ht="16.8" customHeight="1">
      <c r="A970" s="39"/>
      <c r="B970" s="45"/>
      <c r="C970" s="288" t="s">
        <v>722</v>
      </c>
      <c r="D970" s="288" t="s">
        <v>82</v>
      </c>
      <c r="E970" s="18" t="s">
        <v>19</v>
      </c>
      <c r="F970" s="289">
        <v>1</v>
      </c>
      <c r="G970" s="39"/>
      <c r="H970" s="45"/>
    </row>
    <row r="971" s="2" customFormat="1" ht="16.8" customHeight="1">
      <c r="A971" s="39"/>
      <c r="B971" s="45"/>
      <c r="C971" s="284" t="s">
        <v>480</v>
      </c>
      <c r="D971" s="285" t="s">
        <v>480</v>
      </c>
      <c r="E971" s="286" t="s">
        <v>19</v>
      </c>
      <c r="F971" s="287">
        <v>1</v>
      </c>
      <c r="G971" s="39"/>
      <c r="H971" s="45"/>
    </row>
    <row r="972" s="2" customFormat="1" ht="16.8" customHeight="1">
      <c r="A972" s="39"/>
      <c r="B972" s="45"/>
      <c r="C972" s="288" t="s">
        <v>480</v>
      </c>
      <c r="D972" s="288" t="s">
        <v>82</v>
      </c>
      <c r="E972" s="18" t="s">
        <v>19</v>
      </c>
      <c r="F972" s="289">
        <v>1</v>
      </c>
      <c r="G972" s="39"/>
      <c r="H972" s="45"/>
    </row>
    <row r="973" s="2" customFormat="1" ht="16.8" customHeight="1">
      <c r="A973" s="39"/>
      <c r="B973" s="45"/>
      <c r="C973" s="284" t="s">
        <v>481</v>
      </c>
      <c r="D973" s="285" t="s">
        <v>481</v>
      </c>
      <c r="E973" s="286" t="s">
        <v>19</v>
      </c>
      <c r="F973" s="287">
        <v>72</v>
      </c>
      <c r="G973" s="39"/>
      <c r="H973" s="45"/>
    </row>
    <row r="974" s="2" customFormat="1" ht="16.8" customHeight="1">
      <c r="A974" s="39"/>
      <c r="B974" s="45"/>
      <c r="C974" s="288" t="s">
        <v>481</v>
      </c>
      <c r="D974" s="288" t="s">
        <v>1690</v>
      </c>
      <c r="E974" s="18" t="s">
        <v>19</v>
      </c>
      <c r="F974" s="289">
        <v>72</v>
      </c>
      <c r="G974" s="39"/>
      <c r="H974" s="45"/>
    </row>
    <row r="975" s="2" customFormat="1" ht="16.8" customHeight="1">
      <c r="A975" s="39"/>
      <c r="B975" s="45"/>
      <c r="C975" s="284" t="s">
        <v>482</v>
      </c>
      <c r="D975" s="285" t="s">
        <v>482</v>
      </c>
      <c r="E975" s="286" t="s">
        <v>19</v>
      </c>
      <c r="F975" s="287">
        <v>145.19999999999999</v>
      </c>
      <c r="G975" s="39"/>
      <c r="H975" s="45"/>
    </row>
    <row r="976" s="2" customFormat="1" ht="16.8" customHeight="1">
      <c r="A976" s="39"/>
      <c r="B976" s="45"/>
      <c r="C976" s="288" t="s">
        <v>482</v>
      </c>
      <c r="D976" s="288" t="s">
        <v>2131</v>
      </c>
      <c r="E976" s="18" t="s">
        <v>19</v>
      </c>
      <c r="F976" s="289">
        <v>145.19999999999999</v>
      </c>
      <c r="G976" s="39"/>
      <c r="H976" s="45"/>
    </row>
    <row r="977" s="2" customFormat="1" ht="16.8" customHeight="1">
      <c r="A977" s="39"/>
      <c r="B977" s="45"/>
      <c r="C977" s="284" t="s">
        <v>729</v>
      </c>
      <c r="D977" s="285" t="s">
        <v>729</v>
      </c>
      <c r="E977" s="286" t="s">
        <v>19</v>
      </c>
      <c r="F977" s="287">
        <v>145.19999999999999</v>
      </c>
      <c r="G977" s="39"/>
      <c r="H977" s="45"/>
    </row>
    <row r="978" s="2" customFormat="1" ht="16.8" customHeight="1">
      <c r="A978" s="39"/>
      <c r="B978" s="45"/>
      <c r="C978" s="288" t="s">
        <v>729</v>
      </c>
      <c r="D978" s="288" t="s">
        <v>2131</v>
      </c>
      <c r="E978" s="18" t="s">
        <v>19</v>
      </c>
      <c r="F978" s="289">
        <v>145.19999999999999</v>
      </c>
      <c r="G978" s="39"/>
      <c r="H978" s="45"/>
    </row>
    <row r="979" s="2" customFormat="1" ht="16.8" customHeight="1">
      <c r="A979" s="39"/>
      <c r="B979" s="45"/>
      <c r="C979" s="284" t="s">
        <v>736</v>
      </c>
      <c r="D979" s="285" t="s">
        <v>736</v>
      </c>
      <c r="E979" s="286" t="s">
        <v>19</v>
      </c>
      <c r="F979" s="287">
        <v>145.19999999999999</v>
      </c>
      <c r="G979" s="39"/>
      <c r="H979" s="45"/>
    </row>
    <row r="980" s="2" customFormat="1" ht="16.8" customHeight="1">
      <c r="A980" s="39"/>
      <c r="B980" s="45"/>
      <c r="C980" s="288" t="s">
        <v>736</v>
      </c>
      <c r="D980" s="288" t="s">
        <v>2131</v>
      </c>
      <c r="E980" s="18" t="s">
        <v>19</v>
      </c>
      <c r="F980" s="289">
        <v>145.19999999999999</v>
      </c>
      <c r="G980" s="39"/>
      <c r="H980" s="45"/>
    </row>
    <row r="981" s="2" customFormat="1" ht="16.8" customHeight="1">
      <c r="A981" s="39"/>
      <c r="B981" s="45"/>
      <c r="C981" s="284" t="s">
        <v>225</v>
      </c>
      <c r="D981" s="285" t="s">
        <v>225</v>
      </c>
      <c r="E981" s="286" t="s">
        <v>19</v>
      </c>
      <c r="F981" s="287">
        <v>42.350000000000001</v>
      </c>
      <c r="G981" s="39"/>
      <c r="H981" s="45"/>
    </row>
    <row r="982" s="2" customFormat="1" ht="16.8" customHeight="1">
      <c r="A982" s="39"/>
      <c r="B982" s="45"/>
      <c r="C982" s="288" t="s">
        <v>225</v>
      </c>
      <c r="D982" s="288" t="s">
        <v>2104</v>
      </c>
      <c r="E982" s="18" t="s">
        <v>19</v>
      </c>
      <c r="F982" s="289">
        <v>42.350000000000001</v>
      </c>
      <c r="G982" s="39"/>
      <c r="H982" s="45"/>
    </row>
    <row r="983" s="2" customFormat="1" ht="16.8" customHeight="1">
      <c r="A983" s="39"/>
      <c r="B983" s="45"/>
      <c r="C983" s="284" t="s">
        <v>210</v>
      </c>
      <c r="D983" s="285" t="s">
        <v>210</v>
      </c>
      <c r="E983" s="286" t="s">
        <v>19</v>
      </c>
      <c r="F983" s="287">
        <v>48.649999999999999</v>
      </c>
      <c r="G983" s="39"/>
      <c r="H983" s="45"/>
    </row>
    <row r="984" s="2" customFormat="1" ht="16.8" customHeight="1">
      <c r="A984" s="39"/>
      <c r="B984" s="45"/>
      <c r="C984" s="288" t="s">
        <v>210</v>
      </c>
      <c r="D984" s="288" t="s">
        <v>2109</v>
      </c>
      <c r="E984" s="18" t="s">
        <v>19</v>
      </c>
      <c r="F984" s="289">
        <v>48.649999999999999</v>
      </c>
      <c r="G984" s="39"/>
      <c r="H984" s="45"/>
    </row>
    <row r="985" s="2" customFormat="1" ht="16.8" customHeight="1">
      <c r="A985" s="39"/>
      <c r="B985" s="45"/>
      <c r="C985" s="284" t="s">
        <v>378</v>
      </c>
      <c r="D985" s="285" t="s">
        <v>378</v>
      </c>
      <c r="E985" s="286" t="s">
        <v>19</v>
      </c>
      <c r="F985" s="287">
        <v>82.530000000000001</v>
      </c>
      <c r="G985" s="39"/>
      <c r="H985" s="45"/>
    </row>
    <row r="986" s="2" customFormat="1" ht="16.8" customHeight="1">
      <c r="A986" s="39"/>
      <c r="B986" s="45"/>
      <c r="C986" s="288" t="s">
        <v>378</v>
      </c>
      <c r="D986" s="288" t="s">
        <v>2111</v>
      </c>
      <c r="E986" s="18" t="s">
        <v>19</v>
      </c>
      <c r="F986" s="289">
        <v>82.530000000000001</v>
      </c>
      <c r="G986" s="39"/>
      <c r="H986" s="45"/>
    </row>
    <row r="987" s="2" customFormat="1" ht="16.8" customHeight="1">
      <c r="A987" s="39"/>
      <c r="B987" s="45"/>
      <c r="C987" s="284" t="s">
        <v>384</v>
      </c>
      <c r="D987" s="285" t="s">
        <v>384</v>
      </c>
      <c r="E987" s="286" t="s">
        <v>19</v>
      </c>
      <c r="F987" s="287">
        <v>16.940000000000001</v>
      </c>
      <c r="G987" s="39"/>
      <c r="H987" s="45"/>
    </row>
    <row r="988" s="2" customFormat="1" ht="16.8" customHeight="1">
      <c r="A988" s="39"/>
      <c r="B988" s="45"/>
      <c r="C988" s="288" t="s">
        <v>384</v>
      </c>
      <c r="D988" s="288" t="s">
        <v>2113</v>
      </c>
      <c r="E988" s="18" t="s">
        <v>19</v>
      </c>
      <c r="F988" s="289">
        <v>16.940000000000001</v>
      </c>
      <c r="G988" s="39"/>
      <c r="H988" s="45"/>
    </row>
    <row r="989" s="2" customFormat="1" ht="26.4" customHeight="1">
      <c r="A989" s="39"/>
      <c r="B989" s="45"/>
      <c r="C989" s="283" t="s">
        <v>143</v>
      </c>
      <c r="D989" s="283" t="s">
        <v>144</v>
      </c>
      <c r="E989" s="39"/>
      <c r="F989" s="39"/>
      <c r="G989" s="39"/>
      <c r="H989" s="45"/>
    </row>
    <row r="990" s="2" customFormat="1" ht="16.8" customHeight="1">
      <c r="A990" s="39"/>
      <c r="B990" s="45"/>
      <c r="C990" s="284" t="s">
        <v>184</v>
      </c>
      <c r="D990" s="285" t="s">
        <v>184</v>
      </c>
      <c r="E990" s="286" t="s">
        <v>19</v>
      </c>
      <c r="F990" s="287">
        <v>3520</v>
      </c>
      <c r="G990" s="39"/>
      <c r="H990" s="45"/>
    </row>
    <row r="991" s="2" customFormat="1" ht="16.8" customHeight="1">
      <c r="A991" s="39"/>
      <c r="B991" s="45"/>
      <c r="C991" s="288" t="s">
        <v>184</v>
      </c>
      <c r="D991" s="288" t="s">
        <v>2258</v>
      </c>
      <c r="E991" s="18" t="s">
        <v>19</v>
      </c>
      <c r="F991" s="289">
        <v>3520</v>
      </c>
      <c r="G991" s="39"/>
      <c r="H991" s="45"/>
    </row>
    <row r="992" s="2" customFormat="1" ht="16.8" customHeight="1">
      <c r="A992" s="39"/>
      <c r="B992" s="45"/>
      <c r="C992" s="284" t="s">
        <v>190</v>
      </c>
      <c r="D992" s="285" t="s">
        <v>190</v>
      </c>
      <c r="E992" s="286" t="s">
        <v>19</v>
      </c>
      <c r="F992" s="287">
        <v>16</v>
      </c>
      <c r="G992" s="39"/>
      <c r="H992" s="45"/>
    </row>
    <row r="993" s="2" customFormat="1" ht="16.8" customHeight="1">
      <c r="A993" s="39"/>
      <c r="B993" s="45"/>
      <c r="C993" s="288" t="s">
        <v>190</v>
      </c>
      <c r="D993" s="288" t="s">
        <v>2264</v>
      </c>
      <c r="E993" s="18" t="s">
        <v>19</v>
      </c>
      <c r="F993" s="289">
        <v>16</v>
      </c>
      <c r="G993" s="39"/>
      <c r="H993" s="45"/>
    </row>
    <row r="994" s="2" customFormat="1" ht="16.8" customHeight="1">
      <c r="A994" s="39"/>
      <c r="B994" s="45"/>
      <c r="C994" s="284" t="s">
        <v>197</v>
      </c>
      <c r="D994" s="285" t="s">
        <v>197</v>
      </c>
      <c r="E994" s="286" t="s">
        <v>19</v>
      </c>
      <c r="F994" s="287">
        <v>162</v>
      </c>
      <c r="G994" s="39"/>
      <c r="H994" s="45"/>
    </row>
    <row r="995" s="2" customFormat="1" ht="16.8" customHeight="1">
      <c r="A995" s="39"/>
      <c r="B995" s="45"/>
      <c r="C995" s="288" t="s">
        <v>197</v>
      </c>
      <c r="D995" s="288" t="s">
        <v>2246</v>
      </c>
      <c r="E995" s="18" t="s">
        <v>19</v>
      </c>
      <c r="F995" s="289">
        <v>162</v>
      </c>
      <c r="G995" s="39"/>
      <c r="H995" s="45"/>
    </row>
    <row r="996" s="2" customFormat="1" ht="16.8" customHeight="1">
      <c r="A996" s="39"/>
      <c r="B996" s="45"/>
      <c r="C996" s="290" t="s">
        <v>2267</v>
      </c>
      <c r="D996" s="39"/>
      <c r="E996" s="39"/>
      <c r="F996" s="39"/>
      <c r="G996" s="39"/>
      <c r="H996" s="45"/>
    </row>
    <row r="997" s="2" customFormat="1" ht="16.8" customHeight="1">
      <c r="A997" s="39"/>
      <c r="B997" s="45"/>
      <c r="C997" s="288" t="s">
        <v>2241</v>
      </c>
      <c r="D997" s="288" t="s">
        <v>2242</v>
      </c>
      <c r="E997" s="18" t="s">
        <v>313</v>
      </c>
      <c r="F997" s="289">
        <v>398</v>
      </c>
      <c r="G997" s="39"/>
      <c r="H997" s="45"/>
    </row>
    <row r="998" s="2" customFormat="1" ht="16.8" customHeight="1">
      <c r="A998" s="39"/>
      <c r="B998" s="45"/>
      <c r="C998" s="284" t="s">
        <v>202</v>
      </c>
      <c r="D998" s="285" t="s">
        <v>202</v>
      </c>
      <c r="E998" s="286" t="s">
        <v>19</v>
      </c>
      <c r="F998" s="287">
        <v>285</v>
      </c>
      <c r="G998" s="39"/>
      <c r="H998" s="45"/>
    </row>
    <row r="999" s="2" customFormat="1">
      <c r="A999" s="39"/>
      <c r="B999" s="45"/>
      <c r="C999" s="288" t="s">
        <v>202</v>
      </c>
      <c r="D999" s="288" t="s">
        <v>2255</v>
      </c>
      <c r="E999" s="18" t="s">
        <v>19</v>
      </c>
      <c r="F999" s="289">
        <v>285</v>
      </c>
      <c r="G999" s="39"/>
      <c r="H999" s="45"/>
    </row>
    <row r="1000" s="2" customFormat="1" ht="16.8" customHeight="1">
      <c r="A1000" s="39"/>
      <c r="B1000" s="45"/>
      <c r="C1000" s="290" t="s">
        <v>2267</v>
      </c>
      <c r="D1000" s="39"/>
      <c r="E1000" s="39"/>
      <c r="F1000" s="39"/>
      <c r="G1000" s="39"/>
      <c r="H1000" s="45"/>
    </row>
    <row r="1001" s="2" customFormat="1" ht="16.8" customHeight="1">
      <c r="A1001" s="39"/>
      <c r="B1001" s="45"/>
      <c r="C1001" s="288" t="s">
        <v>2250</v>
      </c>
      <c r="D1001" s="288" t="s">
        <v>2251</v>
      </c>
      <c r="E1001" s="18" t="s">
        <v>313</v>
      </c>
      <c r="F1001" s="289">
        <v>765</v>
      </c>
      <c r="G1001" s="39"/>
      <c r="H1001" s="45"/>
    </row>
    <row r="1002" s="2" customFormat="1" ht="16.8" customHeight="1">
      <c r="A1002" s="39"/>
      <c r="B1002" s="45"/>
      <c r="C1002" s="284" t="s">
        <v>2237</v>
      </c>
      <c r="D1002" s="285" t="s">
        <v>2237</v>
      </c>
      <c r="E1002" s="286" t="s">
        <v>19</v>
      </c>
      <c r="F1002" s="287">
        <v>236</v>
      </c>
      <c r="G1002" s="39"/>
      <c r="H1002" s="45"/>
    </row>
    <row r="1003" s="2" customFormat="1" ht="16.8" customHeight="1">
      <c r="A1003" s="39"/>
      <c r="B1003" s="45"/>
      <c r="C1003" s="288" t="s">
        <v>2237</v>
      </c>
      <c r="D1003" s="288" t="s">
        <v>2247</v>
      </c>
      <c r="E1003" s="18" t="s">
        <v>19</v>
      </c>
      <c r="F1003" s="289">
        <v>236</v>
      </c>
      <c r="G1003" s="39"/>
      <c r="H1003" s="45"/>
    </row>
    <row r="1004" s="2" customFormat="1" ht="16.8" customHeight="1">
      <c r="A1004" s="39"/>
      <c r="B1004" s="45"/>
      <c r="C1004" s="290" t="s">
        <v>2267</v>
      </c>
      <c r="D1004" s="39"/>
      <c r="E1004" s="39"/>
      <c r="F1004" s="39"/>
      <c r="G1004" s="39"/>
      <c r="H1004" s="45"/>
    </row>
    <row r="1005" s="2" customFormat="1" ht="16.8" customHeight="1">
      <c r="A1005" s="39"/>
      <c r="B1005" s="45"/>
      <c r="C1005" s="288" t="s">
        <v>2241</v>
      </c>
      <c r="D1005" s="288" t="s">
        <v>2242</v>
      </c>
      <c r="E1005" s="18" t="s">
        <v>313</v>
      </c>
      <c r="F1005" s="289">
        <v>398</v>
      </c>
      <c r="G1005" s="39"/>
      <c r="H1005" s="45"/>
    </row>
    <row r="1006" s="2" customFormat="1" ht="16.8" customHeight="1">
      <c r="A1006" s="39"/>
      <c r="B1006" s="45"/>
      <c r="C1006" s="284" t="s">
        <v>784</v>
      </c>
      <c r="D1006" s="285" t="s">
        <v>784</v>
      </c>
      <c r="E1006" s="286" t="s">
        <v>19</v>
      </c>
      <c r="F1006" s="287">
        <v>480</v>
      </c>
      <c r="G1006" s="39"/>
      <c r="H1006" s="45"/>
    </row>
    <row r="1007" s="2" customFormat="1">
      <c r="A1007" s="39"/>
      <c r="B1007" s="45"/>
      <c r="C1007" s="288" t="s">
        <v>784</v>
      </c>
      <c r="D1007" s="288" t="s">
        <v>2256</v>
      </c>
      <c r="E1007" s="18" t="s">
        <v>19</v>
      </c>
      <c r="F1007" s="289">
        <v>480</v>
      </c>
      <c r="G1007" s="39"/>
      <c r="H1007" s="45"/>
    </row>
    <row r="1008" s="2" customFormat="1" ht="16.8" customHeight="1">
      <c r="A1008" s="39"/>
      <c r="B1008" s="45"/>
      <c r="C1008" s="290" t="s">
        <v>2267</v>
      </c>
      <c r="D1008" s="39"/>
      <c r="E1008" s="39"/>
      <c r="F1008" s="39"/>
      <c r="G1008" s="39"/>
      <c r="H1008" s="45"/>
    </row>
    <row r="1009" s="2" customFormat="1" ht="16.8" customHeight="1">
      <c r="A1009" s="39"/>
      <c r="B1009" s="45"/>
      <c r="C1009" s="288" t="s">
        <v>2250</v>
      </c>
      <c r="D1009" s="288" t="s">
        <v>2251</v>
      </c>
      <c r="E1009" s="18" t="s">
        <v>313</v>
      </c>
      <c r="F1009" s="289">
        <v>765</v>
      </c>
      <c r="G1009" s="39"/>
      <c r="H1009" s="45"/>
    </row>
    <row r="1010" s="2" customFormat="1" ht="16.8" customHeight="1">
      <c r="A1010" s="39"/>
      <c r="B1010" s="45"/>
      <c r="C1010" s="284" t="s">
        <v>2248</v>
      </c>
      <c r="D1010" s="285" t="s">
        <v>2248</v>
      </c>
      <c r="E1010" s="286" t="s">
        <v>19</v>
      </c>
      <c r="F1010" s="287">
        <v>398</v>
      </c>
      <c r="G1010" s="39"/>
      <c r="H1010" s="45"/>
    </row>
    <row r="1011" s="2" customFormat="1" ht="16.8" customHeight="1">
      <c r="A1011" s="39"/>
      <c r="B1011" s="45"/>
      <c r="C1011" s="288" t="s">
        <v>2248</v>
      </c>
      <c r="D1011" s="288" t="s">
        <v>2249</v>
      </c>
      <c r="E1011" s="18" t="s">
        <v>19</v>
      </c>
      <c r="F1011" s="289">
        <v>398</v>
      </c>
      <c r="G1011" s="39"/>
      <c r="H1011" s="45"/>
    </row>
    <row r="1012" s="2" customFormat="1" ht="16.8" customHeight="1">
      <c r="A1012" s="39"/>
      <c r="B1012" s="45"/>
      <c r="C1012" s="284" t="s">
        <v>799</v>
      </c>
      <c r="D1012" s="285" t="s">
        <v>799</v>
      </c>
      <c r="E1012" s="286" t="s">
        <v>19</v>
      </c>
      <c r="F1012" s="287">
        <v>765</v>
      </c>
      <c r="G1012" s="39"/>
      <c r="H1012" s="45"/>
    </row>
    <row r="1013" s="2" customFormat="1" ht="16.8" customHeight="1">
      <c r="A1013" s="39"/>
      <c r="B1013" s="45"/>
      <c r="C1013" s="288" t="s">
        <v>799</v>
      </c>
      <c r="D1013" s="288" t="s">
        <v>800</v>
      </c>
      <c r="E1013" s="18" t="s">
        <v>19</v>
      </c>
      <c r="F1013" s="289">
        <v>765</v>
      </c>
      <c r="G1013" s="39"/>
      <c r="H1013" s="45"/>
    </row>
    <row r="1014" s="2" customFormat="1" ht="7.44" customHeight="1">
      <c r="A1014" s="39"/>
      <c r="B1014" s="166"/>
      <c r="C1014" s="167"/>
      <c r="D1014" s="167"/>
      <c r="E1014" s="167"/>
      <c r="F1014" s="167"/>
      <c r="G1014" s="167"/>
      <c r="H1014" s="45"/>
    </row>
    <row r="1015" s="2" customFormat="1">
      <c r="A1015" s="39"/>
      <c r="B1015" s="39"/>
      <c r="C1015" s="39"/>
      <c r="D1015" s="39"/>
      <c r="E1015" s="39"/>
      <c r="F1015" s="39"/>
      <c r="G1015" s="39"/>
      <c r="H1015" s="39"/>
    </row>
  </sheetData>
  <sheetProtection sheet="1" formatColumns="0" formatRows="0" objects="1" scenarios="1" spinCount="100000" saltValue="65H75dmGhC30OV5EIv7E7cR3EKO6iEXe3u4FmUHZQ0dAkI0bclXc/uzsUliCcWCZy2WtKhgV1UZwAib9L4UVZw==" hashValue="LFmlkpVCAgrPKs0q2nweLFvSykfA6jV7/jDANeJgWpyCL2m02fUHLKCiv5R5nCL98+hZbSUChFJ8fN1CdygBV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5" customFormat="1" ht="45" customHeight="1">
      <c r="B3" s="295"/>
      <c r="C3" s="296" t="s">
        <v>2282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2283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2284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2285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2286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2287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2288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2289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2290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2291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2292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81</v>
      </c>
      <c r="F18" s="302" t="s">
        <v>2293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2294</v>
      </c>
      <c r="F19" s="302" t="s">
        <v>2295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2296</v>
      </c>
      <c r="F20" s="302" t="s">
        <v>2297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2298</v>
      </c>
      <c r="F21" s="302" t="s">
        <v>2299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2054</v>
      </c>
      <c r="F22" s="302" t="s">
        <v>2055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117</v>
      </c>
      <c r="F23" s="302" t="s">
        <v>2300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2301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2302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2303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2304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2305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2306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2307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2308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2309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158</v>
      </c>
      <c r="F36" s="302"/>
      <c r="G36" s="302" t="s">
        <v>2310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2311</v>
      </c>
      <c r="F37" s="302"/>
      <c r="G37" s="302" t="s">
        <v>2312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55</v>
      </c>
      <c r="F38" s="302"/>
      <c r="G38" s="302" t="s">
        <v>2313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56</v>
      </c>
      <c r="F39" s="302"/>
      <c r="G39" s="302" t="s">
        <v>2314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159</v>
      </c>
      <c r="F40" s="302"/>
      <c r="G40" s="302" t="s">
        <v>2315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160</v>
      </c>
      <c r="F41" s="302"/>
      <c r="G41" s="302" t="s">
        <v>2316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2317</v>
      </c>
      <c r="F42" s="302"/>
      <c r="G42" s="302" t="s">
        <v>2318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2319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2320</v>
      </c>
      <c r="F44" s="302"/>
      <c r="G44" s="302" t="s">
        <v>2321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162</v>
      </c>
      <c r="F45" s="302"/>
      <c r="G45" s="302" t="s">
        <v>2322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2323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2324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2325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2326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2327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2328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2329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2330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2331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2332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2333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2334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2335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2336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2337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2338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2339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2340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2341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2342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2343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2344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2345</v>
      </c>
      <c r="D76" s="320"/>
      <c r="E76" s="320"/>
      <c r="F76" s="320" t="s">
        <v>2346</v>
      </c>
      <c r="G76" s="321"/>
      <c r="H76" s="320" t="s">
        <v>56</v>
      </c>
      <c r="I76" s="320" t="s">
        <v>59</v>
      </c>
      <c r="J76" s="320" t="s">
        <v>2347</v>
      </c>
      <c r="K76" s="319"/>
    </row>
    <row r="77" s="1" customFormat="1" ht="17.25" customHeight="1">
      <c r="B77" s="317"/>
      <c r="C77" s="322" t="s">
        <v>2348</v>
      </c>
      <c r="D77" s="322"/>
      <c r="E77" s="322"/>
      <c r="F77" s="323" t="s">
        <v>2349</v>
      </c>
      <c r="G77" s="324"/>
      <c r="H77" s="322"/>
      <c r="I77" s="322"/>
      <c r="J77" s="322" t="s">
        <v>2350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55</v>
      </c>
      <c r="D79" s="327"/>
      <c r="E79" s="327"/>
      <c r="F79" s="328" t="s">
        <v>2351</v>
      </c>
      <c r="G79" s="329"/>
      <c r="H79" s="305" t="s">
        <v>2352</v>
      </c>
      <c r="I79" s="305" t="s">
        <v>2353</v>
      </c>
      <c r="J79" s="305">
        <v>20</v>
      </c>
      <c r="K79" s="319"/>
    </row>
    <row r="80" s="1" customFormat="1" ht="15" customHeight="1">
      <c r="B80" s="317"/>
      <c r="C80" s="305" t="s">
        <v>2354</v>
      </c>
      <c r="D80" s="305"/>
      <c r="E80" s="305"/>
      <c r="F80" s="328" t="s">
        <v>2351</v>
      </c>
      <c r="G80" s="329"/>
      <c r="H80" s="305" t="s">
        <v>2355</v>
      </c>
      <c r="I80" s="305" t="s">
        <v>2353</v>
      </c>
      <c r="J80" s="305">
        <v>120</v>
      </c>
      <c r="K80" s="319"/>
    </row>
    <row r="81" s="1" customFormat="1" ht="15" customHeight="1">
      <c r="B81" s="330"/>
      <c r="C81" s="305" t="s">
        <v>2356</v>
      </c>
      <c r="D81" s="305"/>
      <c r="E81" s="305"/>
      <c r="F81" s="328" t="s">
        <v>2357</v>
      </c>
      <c r="G81" s="329"/>
      <c r="H81" s="305" t="s">
        <v>2358</v>
      </c>
      <c r="I81" s="305" t="s">
        <v>2353</v>
      </c>
      <c r="J81" s="305">
        <v>50</v>
      </c>
      <c r="K81" s="319"/>
    </row>
    <row r="82" s="1" customFormat="1" ht="15" customHeight="1">
      <c r="B82" s="330"/>
      <c r="C82" s="305" t="s">
        <v>2359</v>
      </c>
      <c r="D82" s="305"/>
      <c r="E82" s="305"/>
      <c r="F82" s="328" t="s">
        <v>2351</v>
      </c>
      <c r="G82" s="329"/>
      <c r="H82" s="305" t="s">
        <v>2360</v>
      </c>
      <c r="I82" s="305" t="s">
        <v>2361</v>
      </c>
      <c r="J82" s="305"/>
      <c r="K82" s="319"/>
    </row>
    <row r="83" s="1" customFormat="1" ht="15" customHeight="1">
      <c r="B83" s="330"/>
      <c r="C83" s="331" t="s">
        <v>2362</v>
      </c>
      <c r="D83" s="331"/>
      <c r="E83" s="331"/>
      <c r="F83" s="332" t="s">
        <v>2357</v>
      </c>
      <c r="G83" s="331"/>
      <c r="H83" s="331" t="s">
        <v>2363</v>
      </c>
      <c r="I83" s="331" t="s">
        <v>2353</v>
      </c>
      <c r="J83" s="331">
        <v>15</v>
      </c>
      <c r="K83" s="319"/>
    </row>
    <row r="84" s="1" customFormat="1" ht="15" customHeight="1">
      <c r="B84" s="330"/>
      <c r="C84" s="331" t="s">
        <v>2364</v>
      </c>
      <c r="D84" s="331"/>
      <c r="E84" s="331"/>
      <c r="F84" s="332" t="s">
        <v>2357</v>
      </c>
      <c r="G84" s="331"/>
      <c r="H84" s="331" t="s">
        <v>2365</v>
      </c>
      <c r="I84" s="331" t="s">
        <v>2353</v>
      </c>
      <c r="J84" s="331">
        <v>15</v>
      </c>
      <c r="K84" s="319"/>
    </row>
    <row r="85" s="1" customFormat="1" ht="15" customHeight="1">
      <c r="B85" s="330"/>
      <c r="C85" s="331" t="s">
        <v>2366</v>
      </c>
      <c r="D85" s="331"/>
      <c r="E85" s="331"/>
      <c r="F85" s="332" t="s">
        <v>2357</v>
      </c>
      <c r="G85" s="331"/>
      <c r="H85" s="331" t="s">
        <v>2367</v>
      </c>
      <c r="I85" s="331" t="s">
        <v>2353</v>
      </c>
      <c r="J85" s="331">
        <v>20</v>
      </c>
      <c r="K85" s="319"/>
    </row>
    <row r="86" s="1" customFormat="1" ht="15" customHeight="1">
      <c r="B86" s="330"/>
      <c r="C86" s="331" t="s">
        <v>2368</v>
      </c>
      <c r="D86" s="331"/>
      <c r="E86" s="331"/>
      <c r="F86" s="332" t="s">
        <v>2357</v>
      </c>
      <c r="G86" s="331"/>
      <c r="H86" s="331" t="s">
        <v>2369</v>
      </c>
      <c r="I86" s="331" t="s">
        <v>2353</v>
      </c>
      <c r="J86" s="331">
        <v>20</v>
      </c>
      <c r="K86" s="319"/>
    </row>
    <row r="87" s="1" customFormat="1" ht="15" customHeight="1">
      <c r="B87" s="330"/>
      <c r="C87" s="305" t="s">
        <v>2370</v>
      </c>
      <c r="D87" s="305"/>
      <c r="E87" s="305"/>
      <c r="F87" s="328" t="s">
        <v>2357</v>
      </c>
      <c r="G87" s="329"/>
      <c r="H87" s="305" t="s">
        <v>2371</v>
      </c>
      <c r="I87" s="305" t="s">
        <v>2353</v>
      </c>
      <c r="J87" s="305">
        <v>50</v>
      </c>
      <c r="K87" s="319"/>
    </row>
    <row r="88" s="1" customFormat="1" ht="15" customHeight="1">
      <c r="B88" s="330"/>
      <c r="C88" s="305" t="s">
        <v>2372</v>
      </c>
      <c r="D88" s="305"/>
      <c r="E88" s="305"/>
      <c r="F88" s="328" t="s">
        <v>2357</v>
      </c>
      <c r="G88" s="329"/>
      <c r="H88" s="305" t="s">
        <v>2373</v>
      </c>
      <c r="I88" s="305" t="s">
        <v>2353</v>
      </c>
      <c r="J88" s="305">
        <v>20</v>
      </c>
      <c r="K88" s="319"/>
    </row>
    <row r="89" s="1" customFormat="1" ht="15" customHeight="1">
      <c r="B89" s="330"/>
      <c r="C89" s="305" t="s">
        <v>2374</v>
      </c>
      <c r="D89" s="305"/>
      <c r="E89" s="305"/>
      <c r="F89" s="328" t="s">
        <v>2357</v>
      </c>
      <c r="G89" s="329"/>
      <c r="H89" s="305" t="s">
        <v>2375</v>
      </c>
      <c r="I89" s="305" t="s">
        <v>2353</v>
      </c>
      <c r="J89" s="305">
        <v>20</v>
      </c>
      <c r="K89" s="319"/>
    </row>
    <row r="90" s="1" customFormat="1" ht="15" customHeight="1">
      <c r="B90" s="330"/>
      <c r="C90" s="305" t="s">
        <v>2376</v>
      </c>
      <c r="D90" s="305"/>
      <c r="E90" s="305"/>
      <c r="F90" s="328" t="s">
        <v>2357</v>
      </c>
      <c r="G90" s="329"/>
      <c r="H90" s="305" t="s">
        <v>2377</v>
      </c>
      <c r="I90" s="305" t="s">
        <v>2353</v>
      </c>
      <c r="J90" s="305">
        <v>50</v>
      </c>
      <c r="K90" s="319"/>
    </row>
    <row r="91" s="1" customFormat="1" ht="15" customHeight="1">
      <c r="B91" s="330"/>
      <c r="C91" s="305" t="s">
        <v>2378</v>
      </c>
      <c r="D91" s="305"/>
      <c r="E91" s="305"/>
      <c r="F91" s="328" t="s">
        <v>2357</v>
      </c>
      <c r="G91" s="329"/>
      <c r="H91" s="305" t="s">
        <v>2378</v>
      </c>
      <c r="I91" s="305" t="s">
        <v>2353</v>
      </c>
      <c r="J91" s="305">
        <v>50</v>
      </c>
      <c r="K91" s="319"/>
    </row>
    <row r="92" s="1" customFormat="1" ht="15" customHeight="1">
      <c r="B92" s="330"/>
      <c r="C92" s="305" t="s">
        <v>2379</v>
      </c>
      <c r="D92" s="305"/>
      <c r="E92" s="305"/>
      <c r="F92" s="328" t="s">
        <v>2357</v>
      </c>
      <c r="G92" s="329"/>
      <c r="H92" s="305" t="s">
        <v>2380</v>
      </c>
      <c r="I92" s="305" t="s">
        <v>2353</v>
      </c>
      <c r="J92" s="305">
        <v>255</v>
      </c>
      <c r="K92" s="319"/>
    </row>
    <row r="93" s="1" customFormat="1" ht="15" customHeight="1">
      <c r="B93" s="330"/>
      <c r="C93" s="305" t="s">
        <v>2381</v>
      </c>
      <c r="D93" s="305"/>
      <c r="E93" s="305"/>
      <c r="F93" s="328" t="s">
        <v>2351</v>
      </c>
      <c r="G93" s="329"/>
      <c r="H93" s="305" t="s">
        <v>2382</v>
      </c>
      <c r="I93" s="305" t="s">
        <v>2383</v>
      </c>
      <c r="J93" s="305"/>
      <c r="K93" s="319"/>
    </row>
    <row r="94" s="1" customFormat="1" ht="15" customHeight="1">
      <c r="B94" s="330"/>
      <c r="C94" s="305" t="s">
        <v>2384</v>
      </c>
      <c r="D94" s="305"/>
      <c r="E94" s="305"/>
      <c r="F94" s="328" t="s">
        <v>2351</v>
      </c>
      <c r="G94" s="329"/>
      <c r="H94" s="305" t="s">
        <v>2385</v>
      </c>
      <c r="I94" s="305" t="s">
        <v>2386</v>
      </c>
      <c r="J94" s="305"/>
      <c r="K94" s="319"/>
    </row>
    <row r="95" s="1" customFormat="1" ht="15" customHeight="1">
      <c r="B95" s="330"/>
      <c r="C95" s="305" t="s">
        <v>2387</v>
      </c>
      <c r="D95" s="305"/>
      <c r="E95" s="305"/>
      <c r="F95" s="328" t="s">
        <v>2351</v>
      </c>
      <c r="G95" s="329"/>
      <c r="H95" s="305" t="s">
        <v>2387</v>
      </c>
      <c r="I95" s="305" t="s">
        <v>2386</v>
      </c>
      <c r="J95" s="305"/>
      <c r="K95" s="319"/>
    </row>
    <row r="96" s="1" customFormat="1" ht="15" customHeight="1">
      <c r="B96" s="330"/>
      <c r="C96" s="305" t="s">
        <v>40</v>
      </c>
      <c r="D96" s="305"/>
      <c r="E96" s="305"/>
      <c r="F96" s="328" t="s">
        <v>2351</v>
      </c>
      <c r="G96" s="329"/>
      <c r="H96" s="305" t="s">
        <v>2388</v>
      </c>
      <c r="I96" s="305" t="s">
        <v>2386</v>
      </c>
      <c r="J96" s="305"/>
      <c r="K96" s="319"/>
    </row>
    <row r="97" s="1" customFormat="1" ht="15" customHeight="1">
      <c r="B97" s="330"/>
      <c r="C97" s="305" t="s">
        <v>50</v>
      </c>
      <c r="D97" s="305"/>
      <c r="E97" s="305"/>
      <c r="F97" s="328" t="s">
        <v>2351</v>
      </c>
      <c r="G97" s="329"/>
      <c r="H97" s="305" t="s">
        <v>2389</v>
      </c>
      <c r="I97" s="305" t="s">
        <v>2386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2390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2345</v>
      </c>
      <c r="D103" s="320"/>
      <c r="E103" s="320"/>
      <c r="F103" s="320" t="s">
        <v>2346</v>
      </c>
      <c r="G103" s="321"/>
      <c r="H103" s="320" t="s">
        <v>56</v>
      </c>
      <c r="I103" s="320" t="s">
        <v>59</v>
      </c>
      <c r="J103" s="320" t="s">
        <v>2347</v>
      </c>
      <c r="K103" s="319"/>
    </row>
    <row r="104" s="1" customFormat="1" ht="17.25" customHeight="1">
      <c r="B104" s="317"/>
      <c r="C104" s="322" t="s">
        <v>2348</v>
      </c>
      <c r="D104" s="322"/>
      <c r="E104" s="322"/>
      <c r="F104" s="323" t="s">
        <v>2349</v>
      </c>
      <c r="G104" s="324"/>
      <c r="H104" s="322"/>
      <c r="I104" s="322"/>
      <c r="J104" s="322" t="s">
        <v>2350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55</v>
      </c>
      <c r="D106" s="327"/>
      <c r="E106" s="327"/>
      <c r="F106" s="328" t="s">
        <v>2351</v>
      </c>
      <c r="G106" s="305"/>
      <c r="H106" s="305" t="s">
        <v>2391</v>
      </c>
      <c r="I106" s="305" t="s">
        <v>2353</v>
      </c>
      <c r="J106" s="305">
        <v>20</v>
      </c>
      <c r="K106" s="319"/>
    </row>
    <row r="107" s="1" customFormat="1" ht="15" customHeight="1">
      <c r="B107" s="317"/>
      <c r="C107" s="305" t="s">
        <v>2354</v>
      </c>
      <c r="D107" s="305"/>
      <c r="E107" s="305"/>
      <c r="F107" s="328" t="s">
        <v>2351</v>
      </c>
      <c r="G107" s="305"/>
      <c r="H107" s="305" t="s">
        <v>2391</v>
      </c>
      <c r="I107" s="305" t="s">
        <v>2353</v>
      </c>
      <c r="J107" s="305">
        <v>120</v>
      </c>
      <c r="K107" s="319"/>
    </row>
    <row r="108" s="1" customFormat="1" ht="15" customHeight="1">
      <c r="B108" s="330"/>
      <c r="C108" s="305" t="s">
        <v>2356</v>
      </c>
      <c r="D108" s="305"/>
      <c r="E108" s="305"/>
      <c r="F108" s="328" t="s">
        <v>2357</v>
      </c>
      <c r="G108" s="305"/>
      <c r="H108" s="305" t="s">
        <v>2391</v>
      </c>
      <c r="I108" s="305" t="s">
        <v>2353</v>
      </c>
      <c r="J108" s="305">
        <v>50</v>
      </c>
      <c r="K108" s="319"/>
    </row>
    <row r="109" s="1" customFormat="1" ht="15" customHeight="1">
      <c r="B109" s="330"/>
      <c r="C109" s="305" t="s">
        <v>2359</v>
      </c>
      <c r="D109" s="305"/>
      <c r="E109" s="305"/>
      <c r="F109" s="328" t="s">
        <v>2351</v>
      </c>
      <c r="G109" s="305"/>
      <c r="H109" s="305" t="s">
        <v>2391</v>
      </c>
      <c r="I109" s="305" t="s">
        <v>2361</v>
      </c>
      <c r="J109" s="305"/>
      <c r="K109" s="319"/>
    </row>
    <row r="110" s="1" customFormat="1" ht="15" customHeight="1">
      <c r="B110" s="330"/>
      <c r="C110" s="305" t="s">
        <v>2370</v>
      </c>
      <c r="D110" s="305"/>
      <c r="E110" s="305"/>
      <c r="F110" s="328" t="s">
        <v>2357</v>
      </c>
      <c r="G110" s="305"/>
      <c r="H110" s="305" t="s">
        <v>2391</v>
      </c>
      <c r="I110" s="305" t="s">
        <v>2353</v>
      </c>
      <c r="J110" s="305">
        <v>50</v>
      </c>
      <c r="K110" s="319"/>
    </row>
    <row r="111" s="1" customFormat="1" ht="15" customHeight="1">
      <c r="B111" s="330"/>
      <c r="C111" s="305" t="s">
        <v>2378</v>
      </c>
      <c r="D111" s="305"/>
      <c r="E111" s="305"/>
      <c r="F111" s="328" t="s">
        <v>2357</v>
      </c>
      <c r="G111" s="305"/>
      <c r="H111" s="305" t="s">
        <v>2391</v>
      </c>
      <c r="I111" s="305" t="s">
        <v>2353</v>
      </c>
      <c r="J111" s="305">
        <v>50</v>
      </c>
      <c r="K111" s="319"/>
    </row>
    <row r="112" s="1" customFormat="1" ht="15" customHeight="1">
      <c r="B112" s="330"/>
      <c r="C112" s="305" t="s">
        <v>2376</v>
      </c>
      <c r="D112" s="305"/>
      <c r="E112" s="305"/>
      <c r="F112" s="328" t="s">
        <v>2357</v>
      </c>
      <c r="G112" s="305"/>
      <c r="H112" s="305" t="s">
        <v>2391</v>
      </c>
      <c r="I112" s="305" t="s">
        <v>2353</v>
      </c>
      <c r="J112" s="305">
        <v>50</v>
      </c>
      <c r="K112" s="319"/>
    </row>
    <row r="113" s="1" customFormat="1" ht="15" customHeight="1">
      <c r="B113" s="330"/>
      <c r="C113" s="305" t="s">
        <v>55</v>
      </c>
      <c r="D113" s="305"/>
      <c r="E113" s="305"/>
      <c r="F113" s="328" t="s">
        <v>2351</v>
      </c>
      <c r="G113" s="305"/>
      <c r="H113" s="305" t="s">
        <v>2392</v>
      </c>
      <c r="I113" s="305" t="s">
        <v>2353</v>
      </c>
      <c r="J113" s="305">
        <v>20</v>
      </c>
      <c r="K113" s="319"/>
    </row>
    <row r="114" s="1" customFormat="1" ht="15" customHeight="1">
      <c r="B114" s="330"/>
      <c r="C114" s="305" t="s">
        <v>2393</v>
      </c>
      <c r="D114" s="305"/>
      <c r="E114" s="305"/>
      <c r="F114" s="328" t="s">
        <v>2351</v>
      </c>
      <c r="G114" s="305"/>
      <c r="H114" s="305" t="s">
        <v>2394</v>
      </c>
      <c r="I114" s="305" t="s">
        <v>2353</v>
      </c>
      <c r="J114" s="305">
        <v>120</v>
      </c>
      <c r="K114" s="319"/>
    </row>
    <row r="115" s="1" customFormat="1" ht="15" customHeight="1">
      <c r="B115" s="330"/>
      <c r="C115" s="305" t="s">
        <v>40</v>
      </c>
      <c r="D115" s="305"/>
      <c r="E115" s="305"/>
      <c r="F115" s="328" t="s">
        <v>2351</v>
      </c>
      <c r="G115" s="305"/>
      <c r="H115" s="305" t="s">
        <v>2395</v>
      </c>
      <c r="I115" s="305" t="s">
        <v>2386</v>
      </c>
      <c r="J115" s="305"/>
      <c r="K115" s="319"/>
    </row>
    <row r="116" s="1" customFormat="1" ht="15" customHeight="1">
      <c r="B116" s="330"/>
      <c r="C116" s="305" t="s">
        <v>50</v>
      </c>
      <c r="D116" s="305"/>
      <c r="E116" s="305"/>
      <c r="F116" s="328" t="s">
        <v>2351</v>
      </c>
      <c r="G116" s="305"/>
      <c r="H116" s="305" t="s">
        <v>2396</v>
      </c>
      <c r="I116" s="305" t="s">
        <v>2386</v>
      </c>
      <c r="J116" s="305"/>
      <c r="K116" s="319"/>
    </row>
    <row r="117" s="1" customFormat="1" ht="15" customHeight="1">
      <c r="B117" s="330"/>
      <c r="C117" s="305" t="s">
        <v>59</v>
      </c>
      <c r="D117" s="305"/>
      <c r="E117" s="305"/>
      <c r="F117" s="328" t="s">
        <v>2351</v>
      </c>
      <c r="G117" s="305"/>
      <c r="H117" s="305" t="s">
        <v>2397</v>
      </c>
      <c r="I117" s="305" t="s">
        <v>2398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2399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2345</v>
      </c>
      <c r="D123" s="320"/>
      <c r="E123" s="320"/>
      <c r="F123" s="320" t="s">
        <v>2346</v>
      </c>
      <c r="G123" s="321"/>
      <c r="H123" s="320" t="s">
        <v>56</v>
      </c>
      <c r="I123" s="320" t="s">
        <v>59</v>
      </c>
      <c r="J123" s="320" t="s">
        <v>2347</v>
      </c>
      <c r="K123" s="349"/>
    </row>
    <row r="124" s="1" customFormat="1" ht="17.25" customHeight="1">
      <c r="B124" s="348"/>
      <c r="C124" s="322" t="s">
        <v>2348</v>
      </c>
      <c r="D124" s="322"/>
      <c r="E124" s="322"/>
      <c r="F124" s="323" t="s">
        <v>2349</v>
      </c>
      <c r="G124" s="324"/>
      <c r="H124" s="322"/>
      <c r="I124" s="322"/>
      <c r="J124" s="322" t="s">
        <v>2350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2354</v>
      </c>
      <c r="D126" s="327"/>
      <c r="E126" s="327"/>
      <c r="F126" s="328" t="s">
        <v>2351</v>
      </c>
      <c r="G126" s="305"/>
      <c r="H126" s="305" t="s">
        <v>2391</v>
      </c>
      <c r="I126" s="305" t="s">
        <v>2353</v>
      </c>
      <c r="J126" s="305">
        <v>120</v>
      </c>
      <c r="K126" s="353"/>
    </row>
    <row r="127" s="1" customFormat="1" ht="15" customHeight="1">
      <c r="B127" s="350"/>
      <c r="C127" s="305" t="s">
        <v>2400</v>
      </c>
      <c r="D127" s="305"/>
      <c r="E127" s="305"/>
      <c r="F127" s="328" t="s">
        <v>2351</v>
      </c>
      <c r="G127" s="305"/>
      <c r="H127" s="305" t="s">
        <v>2401</v>
      </c>
      <c r="I127" s="305" t="s">
        <v>2353</v>
      </c>
      <c r="J127" s="305" t="s">
        <v>2402</v>
      </c>
      <c r="K127" s="353"/>
    </row>
    <row r="128" s="1" customFormat="1" ht="15" customHeight="1">
      <c r="B128" s="350"/>
      <c r="C128" s="305" t="s">
        <v>117</v>
      </c>
      <c r="D128" s="305"/>
      <c r="E128" s="305"/>
      <c r="F128" s="328" t="s">
        <v>2351</v>
      </c>
      <c r="G128" s="305"/>
      <c r="H128" s="305" t="s">
        <v>2403</v>
      </c>
      <c r="I128" s="305" t="s">
        <v>2353</v>
      </c>
      <c r="J128" s="305" t="s">
        <v>2402</v>
      </c>
      <c r="K128" s="353"/>
    </row>
    <row r="129" s="1" customFormat="1" ht="15" customHeight="1">
      <c r="B129" s="350"/>
      <c r="C129" s="305" t="s">
        <v>2362</v>
      </c>
      <c r="D129" s="305"/>
      <c r="E129" s="305"/>
      <c r="F129" s="328" t="s">
        <v>2357</v>
      </c>
      <c r="G129" s="305"/>
      <c r="H129" s="305" t="s">
        <v>2363</v>
      </c>
      <c r="I129" s="305" t="s">
        <v>2353</v>
      </c>
      <c r="J129" s="305">
        <v>15</v>
      </c>
      <c r="K129" s="353"/>
    </row>
    <row r="130" s="1" customFormat="1" ht="15" customHeight="1">
      <c r="B130" s="350"/>
      <c r="C130" s="331" t="s">
        <v>2364</v>
      </c>
      <c r="D130" s="331"/>
      <c r="E130" s="331"/>
      <c r="F130" s="332" t="s">
        <v>2357</v>
      </c>
      <c r="G130" s="331"/>
      <c r="H130" s="331" t="s">
        <v>2365</v>
      </c>
      <c r="I130" s="331" t="s">
        <v>2353</v>
      </c>
      <c r="J130" s="331">
        <v>15</v>
      </c>
      <c r="K130" s="353"/>
    </row>
    <row r="131" s="1" customFormat="1" ht="15" customHeight="1">
      <c r="B131" s="350"/>
      <c r="C131" s="331" t="s">
        <v>2366</v>
      </c>
      <c r="D131" s="331"/>
      <c r="E131" s="331"/>
      <c r="F131" s="332" t="s">
        <v>2357</v>
      </c>
      <c r="G131" s="331"/>
      <c r="H131" s="331" t="s">
        <v>2367</v>
      </c>
      <c r="I131" s="331" t="s">
        <v>2353</v>
      </c>
      <c r="J131" s="331">
        <v>20</v>
      </c>
      <c r="K131" s="353"/>
    </row>
    <row r="132" s="1" customFormat="1" ht="15" customHeight="1">
      <c r="B132" s="350"/>
      <c r="C132" s="331" t="s">
        <v>2368</v>
      </c>
      <c r="D132" s="331"/>
      <c r="E132" s="331"/>
      <c r="F132" s="332" t="s">
        <v>2357</v>
      </c>
      <c r="G132" s="331"/>
      <c r="H132" s="331" t="s">
        <v>2369</v>
      </c>
      <c r="I132" s="331" t="s">
        <v>2353</v>
      </c>
      <c r="J132" s="331">
        <v>20</v>
      </c>
      <c r="K132" s="353"/>
    </row>
    <row r="133" s="1" customFormat="1" ht="15" customHeight="1">
      <c r="B133" s="350"/>
      <c r="C133" s="305" t="s">
        <v>2356</v>
      </c>
      <c r="D133" s="305"/>
      <c r="E133" s="305"/>
      <c r="F133" s="328" t="s">
        <v>2357</v>
      </c>
      <c r="G133" s="305"/>
      <c r="H133" s="305" t="s">
        <v>2391</v>
      </c>
      <c r="I133" s="305" t="s">
        <v>2353</v>
      </c>
      <c r="J133" s="305">
        <v>50</v>
      </c>
      <c r="K133" s="353"/>
    </row>
    <row r="134" s="1" customFormat="1" ht="15" customHeight="1">
      <c r="B134" s="350"/>
      <c r="C134" s="305" t="s">
        <v>2370</v>
      </c>
      <c r="D134" s="305"/>
      <c r="E134" s="305"/>
      <c r="F134" s="328" t="s">
        <v>2357</v>
      </c>
      <c r="G134" s="305"/>
      <c r="H134" s="305" t="s">
        <v>2391</v>
      </c>
      <c r="I134" s="305" t="s">
        <v>2353</v>
      </c>
      <c r="J134" s="305">
        <v>50</v>
      </c>
      <c r="K134" s="353"/>
    </row>
    <row r="135" s="1" customFormat="1" ht="15" customHeight="1">
      <c r="B135" s="350"/>
      <c r="C135" s="305" t="s">
        <v>2376</v>
      </c>
      <c r="D135" s="305"/>
      <c r="E135" s="305"/>
      <c r="F135" s="328" t="s">
        <v>2357</v>
      </c>
      <c r="G135" s="305"/>
      <c r="H135" s="305" t="s">
        <v>2391</v>
      </c>
      <c r="I135" s="305" t="s">
        <v>2353</v>
      </c>
      <c r="J135" s="305">
        <v>50</v>
      </c>
      <c r="K135" s="353"/>
    </row>
    <row r="136" s="1" customFormat="1" ht="15" customHeight="1">
      <c r="B136" s="350"/>
      <c r="C136" s="305" t="s">
        <v>2378</v>
      </c>
      <c r="D136" s="305"/>
      <c r="E136" s="305"/>
      <c r="F136" s="328" t="s">
        <v>2357</v>
      </c>
      <c r="G136" s="305"/>
      <c r="H136" s="305" t="s">
        <v>2391</v>
      </c>
      <c r="I136" s="305" t="s">
        <v>2353</v>
      </c>
      <c r="J136" s="305">
        <v>50</v>
      </c>
      <c r="K136" s="353"/>
    </row>
    <row r="137" s="1" customFormat="1" ht="15" customHeight="1">
      <c r="B137" s="350"/>
      <c r="C137" s="305" t="s">
        <v>2379</v>
      </c>
      <c r="D137" s="305"/>
      <c r="E137" s="305"/>
      <c r="F137" s="328" t="s">
        <v>2357</v>
      </c>
      <c r="G137" s="305"/>
      <c r="H137" s="305" t="s">
        <v>2404</v>
      </c>
      <c r="I137" s="305" t="s">
        <v>2353</v>
      </c>
      <c r="J137" s="305">
        <v>255</v>
      </c>
      <c r="K137" s="353"/>
    </row>
    <row r="138" s="1" customFormat="1" ht="15" customHeight="1">
      <c r="B138" s="350"/>
      <c r="C138" s="305" t="s">
        <v>2381</v>
      </c>
      <c r="D138" s="305"/>
      <c r="E138" s="305"/>
      <c r="F138" s="328" t="s">
        <v>2351</v>
      </c>
      <c r="G138" s="305"/>
      <c r="H138" s="305" t="s">
        <v>2405</v>
      </c>
      <c r="I138" s="305" t="s">
        <v>2383</v>
      </c>
      <c r="J138" s="305"/>
      <c r="K138" s="353"/>
    </row>
    <row r="139" s="1" customFormat="1" ht="15" customHeight="1">
      <c r="B139" s="350"/>
      <c r="C139" s="305" t="s">
        <v>2384</v>
      </c>
      <c r="D139" s="305"/>
      <c r="E139" s="305"/>
      <c r="F139" s="328" t="s">
        <v>2351</v>
      </c>
      <c r="G139" s="305"/>
      <c r="H139" s="305" t="s">
        <v>2406</v>
      </c>
      <c r="I139" s="305" t="s">
        <v>2386</v>
      </c>
      <c r="J139" s="305"/>
      <c r="K139" s="353"/>
    </row>
    <row r="140" s="1" customFormat="1" ht="15" customHeight="1">
      <c r="B140" s="350"/>
      <c r="C140" s="305" t="s">
        <v>2387</v>
      </c>
      <c r="D140" s="305"/>
      <c r="E140" s="305"/>
      <c r="F140" s="328" t="s">
        <v>2351</v>
      </c>
      <c r="G140" s="305"/>
      <c r="H140" s="305" t="s">
        <v>2387</v>
      </c>
      <c r="I140" s="305" t="s">
        <v>2386</v>
      </c>
      <c r="J140" s="305"/>
      <c r="K140" s="353"/>
    </row>
    <row r="141" s="1" customFormat="1" ht="15" customHeight="1">
      <c r="B141" s="350"/>
      <c r="C141" s="305" t="s">
        <v>40</v>
      </c>
      <c r="D141" s="305"/>
      <c r="E141" s="305"/>
      <c r="F141" s="328" t="s">
        <v>2351</v>
      </c>
      <c r="G141" s="305"/>
      <c r="H141" s="305" t="s">
        <v>2407</v>
      </c>
      <c r="I141" s="305" t="s">
        <v>2386</v>
      </c>
      <c r="J141" s="305"/>
      <c r="K141" s="353"/>
    </row>
    <row r="142" s="1" customFormat="1" ht="15" customHeight="1">
      <c r="B142" s="350"/>
      <c r="C142" s="305" t="s">
        <v>2408</v>
      </c>
      <c r="D142" s="305"/>
      <c r="E142" s="305"/>
      <c r="F142" s="328" t="s">
        <v>2351</v>
      </c>
      <c r="G142" s="305"/>
      <c r="H142" s="305" t="s">
        <v>2409</v>
      </c>
      <c r="I142" s="305" t="s">
        <v>2386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2410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2345</v>
      </c>
      <c r="D148" s="320"/>
      <c r="E148" s="320"/>
      <c r="F148" s="320" t="s">
        <v>2346</v>
      </c>
      <c r="G148" s="321"/>
      <c r="H148" s="320" t="s">
        <v>56</v>
      </c>
      <c r="I148" s="320" t="s">
        <v>59</v>
      </c>
      <c r="J148" s="320" t="s">
        <v>2347</v>
      </c>
      <c r="K148" s="319"/>
    </row>
    <row r="149" s="1" customFormat="1" ht="17.25" customHeight="1">
      <c r="B149" s="317"/>
      <c r="C149" s="322" t="s">
        <v>2348</v>
      </c>
      <c r="D149" s="322"/>
      <c r="E149" s="322"/>
      <c r="F149" s="323" t="s">
        <v>2349</v>
      </c>
      <c r="G149" s="324"/>
      <c r="H149" s="322"/>
      <c r="I149" s="322"/>
      <c r="J149" s="322" t="s">
        <v>2350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2354</v>
      </c>
      <c r="D151" s="305"/>
      <c r="E151" s="305"/>
      <c r="F151" s="358" t="s">
        <v>2351</v>
      </c>
      <c r="G151" s="305"/>
      <c r="H151" s="357" t="s">
        <v>2391</v>
      </c>
      <c r="I151" s="357" t="s">
        <v>2353</v>
      </c>
      <c r="J151" s="357">
        <v>120</v>
      </c>
      <c r="K151" s="353"/>
    </row>
    <row r="152" s="1" customFormat="1" ht="15" customHeight="1">
      <c r="B152" s="330"/>
      <c r="C152" s="357" t="s">
        <v>2400</v>
      </c>
      <c r="D152" s="305"/>
      <c r="E152" s="305"/>
      <c r="F152" s="358" t="s">
        <v>2351</v>
      </c>
      <c r="G152" s="305"/>
      <c r="H152" s="357" t="s">
        <v>2411</v>
      </c>
      <c r="I152" s="357" t="s">
        <v>2353</v>
      </c>
      <c r="J152" s="357" t="s">
        <v>2402</v>
      </c>
      <c r="K152" s="353"/>
    </row>
    <row r="153" s="1" customFormat="1" ht="15" customHeight="1">
      <c r="B153" s="330"/>
      <c r="C153" s="357" t="s">
        <v>117</v>
      </c>
      <c r="D153" s="305"/>
      <c r="E153" s="305"/>
      <c r="F153" s="358" t="s">
        <v>2351</v>
      </c>
      <c r="G153" s="305"/>
      <c r="H153" s="357" t="s">
        <v>2412</v>
      </c>
      <c r="I153" s="357" t="s">
        <v>2353</v>
      </c>
      <c r="J153" s="357" t="s">
        <v>2402</v>
      </c>
      <c r="K153" s="353"/>
    </row>
    <row r="154" s="1" customFormat="1" ht="15" customHeight="1">
      <c r="B154" s="330"/>
      <c r="C154" s="357" t="s">
        <v>2356</v>
      </c>
      <c r="D154" s="305"/>
      <c r="E154" s="305"/>
      <c r="F154" s="358" t="s">
        <v>2357</v>
      </c>
      <c r="G154" s="305"/>
      <c r="H154" s="357" t="s">
        <v>2391</v>
      </c>
      <c r="I154" s="357" t="s">
        <v>2353</v>
      </c>
      <c r="J154" s="357">
        <v>50</v>
      </c>
      <c r="K154" s="353"/>
    </row>
    <row r="155" s="1" customFormat="1" ht="15" customHeight="1">
      <c r="B155" s="330"/>
      <c r="C155" s="357" t="s">
        <v>2359</v>
      </c>
      <c r="D155" s="305"/>
      <c r="E155" s="305"/>
      <c r="F155" s="358" t="s">
        <v>2351</v>
      </c>
      <c r="G155" s="305"/>
      <c r="H155" s="357" t="s">
        <v>2391</v>
      </c>
      <c r="I155" s="357" t="s">
        <v>2361</v>
      </c>
      <c r="J155" s="357"/>
      <c r="K155" s="353"/>
    </row>
    <row r="156" s="1" customFormat="1" ht="15" customHeight="1">
      <c r="B156" s="330"/>
      <c r="C156" s="357" t="s">
        <v>2370</v>
      </c>
      <c r="D156" s="305"/>
      <c r="E156" s="305"/>
      <c r="F156" s="358" t="s">
        <v>2357</v>
      </c>
      <c r="G156" s="305"/>
      <c r="H156" s="357" t="s">
        <v>2391</v>
      </c>
      <c r="I156" s="357" t="s">
        <v>2353</v>
      </c>
      <c r="J156" s="357">
        <v>50</v>
      </c>
      <c r="K156" s="353"/>
    </row>
    <row r="157" s="1" customFormat="1" ht="15" customHeight="1">
      <c r="B157" s="330"/>
      <c r="C157" s="357" t="s">
        <v>2378</v>
      </c>
      <c r="D157" s="305"/>
      <c r="E157" s="305"/>
      <c r="F157" s="358" t="s">
        <v>2357</v>
      </c>
      <c r="G157" s="305"/>
      <c r="H157" s="357" t="s">
        <v>2391</v>
      </c>
      <c r="I157" s="357" t="s">
        <v>2353</v>
      </c>
      <c r="J157" s="357">
        <v>50</v>
      </c>
      <c r="K157" s="353"/>
    </row>
    <row r="158" s="1" customFormat="1" ht="15" customHeight="1">
      <c r="B158" s="330"/>
      <c r="C158" s="357" t="s">
        <v>2376</v>
      </c>
      <c r="D158" s="305"/>
      <c r="E158" s="305"/>
      <c r="F158" s="358" t="s">
        <v>2357</v>
      </c>
      <c r="G158" s="305"/>
      <c r="H158" s="357" t="s">
        <v>2391</v>
      </c>
      <c r="I158" s="357" t="s">
        <v>2353</v>
      </c>
      <c r="J158" s="357">
        <v>50</v>
      </c>
      <c r="K158" s="353"/>
    </row>
    <row r="159" s="1" customFormat="1" ht="15" customHeight="1">
      <c r="B159" s="330"/>
      <c r="C159" s="357" t="s">
        <v>150</v>
      </c>
      <c r="D159" s="305"/>
      <c r="E159" s="305"/>
      <c r="F159" s="358" t="s">
        <v>2351</v>
      </c>
      <c r="G159" s="305"/>
      <c r="H159" s="357" t="s">
        <v>2413</v>
      </c>
      <c r="I159" s="357" t="s">
        <v>2353</v>
      </c>
      <c r="J159" s="357" t="s">
        <v>2414</v>
      </c>
      <c r="K159" s="353"/>
    </row>
    <row r="160" s="1" customFormat="1" ht="15" customHeight="1">
      <c r="B160" s="330"/>
      <c r="C160" s="357" t="s">
        <v>2415</v>
      </c>
      <c r="D160" s="305"/>
      <c r="E160" s="305"/>
      <c r="F160" s="358" t="s">
        <v>2351</v>
      </c>
      <c r="G160" s="305"/>
      <c r="H160" s="357" t="s">
        <v>2416</v>
      </c>
      <c r="I160" s="357" t="s">
        <v>2386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2417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2345</v>
      </c>
      <c r="D166" s="320"/>
      <c r="E166" s="320"/>
      <c r="F166" s="320" t="s">
        <v>2346</v>
      </c>
      <c r="G166" s="362"/>
      <c r="H166" s="363" t="s">
        <v>56</v>
      </c>
      <c r="I166" s="363" t="s">
        <v>59</v>
      </c>
      <c r="J166" s="320" t="s">
        <v>2347</v>
      </c>
      <c r="K166" s="297"/>
    </row>
    <row r="167" s="1" customFormat="1" ht="17.25" customHeight="1">
      <c r="B167" s="298"/>
      <c r="C167" s="322" t="s">
        <v>2348</v>
      </c>
      <c r="D167" s="322"/>
      <c r="E167" s="322"/>
      <c r="F167" s="323" t="s">
        <v>2349</v>
      </c>
      <c r="G167" s="364"/>
      <c r="H167" s="365"/>
      <c r="I167" s="365"/>
      <c r="J167" s="322" t="s">
        <v>2350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2354</v>
      </c>
      <c r="D169" s="305"/>
      <c r="E169" s="305"/>
      <c r="F169" s="328" t="s">
        <v>2351</v>
      </c>
      <c r="G169" s="305"/>
      <c r="H169" s="305" t="s">
        <v>2391</v>
      </c>
      <c r="I169" s="305" t="s">
        <v>2353</v>
      </c>
      <c r="J169" s="305">
        <v>120</v>
      </c>
      <c r="K169" s="353"/>
    </row>
    <row r="170" s="1" customFormat="1" ht="15" customHeight="1">
      <c r="B170" s="330"/>
      <c r="C170" s="305" t="s">
        <v>2400</v>
      </c>
      <c r="D170" s="305"/>
      <c r="E170" s="305"/>
      <c r="F170" s="328" t="s">
        <v>2351</v>
      </c>
      <c r="G170" s="305"/>
      <c r="H170" s="305" t="s">
        <v>2401</v>
      </c>
      <c r="I170" s="305" t="s">
        <v>2353</v>
      </c>
      <c r="J170" s="305" t="s">
        <v>2402</v>
      </c>
      <c r="K170" s="353"/>
    </row>
    <row r="171" s="1" customFormat="1" ht="15" customHeight="1">
      <c r="B171" s="330"/>
      <c r="C171" s="305" t="s">
        <v>117</v>
      </c>
      <c r="D171" s="305"/>
      <c r="E171" s="305"/>
      <c r="F171" s="328" t="s">
        <v>2351</v>
      </c>
      <c r="G171" s="305"/>
      <c r="H171" s="305" t="s">
        <v>2418</v>
      </c>
      <c r="I171" s="305" t="s">
        <v>2353</v>
      </c>
      <c r="J171" s="305" t="s">
        <v>2402</v>
      </c>
      <c r="K171" s="353"/>
    </row>
    <row r="172" s="1" customFormat="1" ht="15" customHeight="1">
      <c r="B172" s="330"/>
      <c r="C172" s="305" t="s">
        <v>2356</v>
      </c>
      <c r="D172" s="305"/>
      <c r="E172" s="305"/>
      <c r="F172" s="328" t="s">
        <v>2357</v>
      </c>
      <c r="G172" s="305"/>
      <c r="H172" s="305" t="s">
        <v>2418</v>
      </c>
      <c r="I172" s="305" t="s">
        <v>2353</v>
      </c>
      <c r="J172" s="305">
        <v>50</v>
      </c>
      <c r="K172" s="353"/>
    </row>
    <row r="173" s="1" customFormat="1" ht="15" customHeight="1">
      <c r="B173" s="330"/>
      <c r="C173" s="305" t="s">
        <v>2359</v>
      </c>
      <c r="D173" s="305"/>
      <c r="E173" s="305"/>
      <c r="F173" s="328" t="s">
        <v>2351</v>
      </c>
      <c r="G173" s="305"/>
      <c r="H173" s="305" t="s">
        <v>2418</v>
      </c>
      <c r="I173" s="305" t="s">
        <v>2361</v>
      </c>
      <c r="J173" s="305"/>
      <c r="K173" s="353"/>
    </row>
    <row r="174" s="1" customFormat="1" ht="15" customHeight="1">
      <c r="B174" s="330"/>
      <c r="C174" s="305" t="s">
        <v>2370</v>
      </c>
      <c r="D174" s="305"/>
      <c r="E174" s="305"/>
      <c r="F174" s="328" t="s">
        <v>2357</v>
      </c>
      <c r="G174" s="305"/>
      <c r="H174" s="305" t="s">
        <v>2418</v>
      </c>
      <c r="I174" s="305" t="s">
        <v>2353</v>
      </c>
      <c r="J174" s="305">
        <v>50</v>
      </c>
      <c r="K174" s="353"/>
    </row>
    <row r="175" s="1" customFormat="1" ht="15" customHeight="1">
      <c r="B175" s="330"/>
      <c r="C175" s="305" t="s">
        <v>2378</v>
      </c>
      <c r="D175" s="305"/>
      <c r="E175" s="305"/>
      <c r="F175" s="328" t="s">
        <v>2357</v>
      </c>
      <c r="G175" s="305"/>
      <c r="H175" s="305" t="s">
        <v>2418</v>
      </c>
      <c r="I175" s="305" t="s">
        <v>2353</v>
      </c>
      <c r="J175" s="305">
        <v>50</v>
      </c>
      <c r="K175" s="353"/>
    </row>
    <row r="176" s="1" customFormat="1" ht="15" customHeight="1">
      <c r="B176" s="330"/>
      <c r="C176" s="305" t="s">
        <v>2376</v>
      </c>
      <c r="D176" s="305"/>
      <c r="E176" s="305"/>
      <c r="F176" s="328" t="s">
        <v>2357</v>
      </c>
      <c r="G176" s="305"/>
      <c r="H176" s="305" t="s">
        <v>2418</v>
      </c>
      <c r="I176" s="305" t="s">
        <v>2353</v>
      </c>
      <c r="J176" s="305">
        <v>50</v>
      </c>
      <c r="K176" s="353"/>
    </row>
    <row r="177" s="1" customFormat="1" ht="15" customHeight="1">
      <c r="B177" s="330"/>
      <c r="C177" s="305" t="s">
        <v>158</v>
      </c>
      <c r="D177" s="305"/>
      <c r="E177" s="305"/>
      <c r="F177" s="328" t="s">
        <v>2351</v>
      </c>
      <c r="G177" s="305"/>
      <c r="H177" s="305" t="s">
        <v>2419</v>
      </c>
      <c r="I177" s="305" t="s">
        <v>2420</v>
      </c>
      <c r="J177" s="305"/>
      <c r="K177" s="353"/>
    </row>
    <row r="178" s="1" customFormat="1" ht="15" customHeight="1">
      <c r="B178" s="330"/>
      <c r="C178" s="305" t="s">
        <v>59</v>
      </c>
      <c r="D178" s="305"/>
      <c r="E178" s="305"/>
      <c r="F178" s="328" t="s">
        <v>2351</v>
      </c>
      <c r="G178" s="305"/>
      <c r="H178" s="305" t="s">
        <v>2421</v>
      </c>
      <c r="I178" s="305" t="s">
        <v>2422</v>
      </c>
      <c r="J178" s="305">
        <v>1</v>
      </c>
      <c r="K178" s="353"/>
    </row>
    <row r="179" s="1" customFormat="1" ht="15" customHeight="1">
      <c r="B179" s="330"/>
      <c r="C179" s="305" t="s">
        <v>55</v>
      </c>
      <c r="D179" s="305"/>
      <c r="E179" s="305"/>
      <c r="F179" s="328" t="s">
        <v>2351</v>
      </c>
      <c r="G179" s="305"/>
      <c r="H179" s="305" t="s">
        <v>2423</v>
      </c>
      <c r="I179" s="305" t="s">
        <v>2353</v>
      </c>
      <c r="J179" s="305">
        <v>20</v>
      </c>
      <c r="K179" s="353"/>
    </row>
    <row r="180" s="1" customFormat="1" ht="15" customHeight="1">
      <c r="B180" s="330"/>
      <c r="C180" s="305" t="s">
        <v>56</v>
      </c>
      <c r="D180" s="305"/>
      <c r="E180" s="305"/>
      <c r="F180" s="328" t="s">
        <v>2351</v>
      </c>
      <c r="G180" s="305"/>
      <c r="H180" s="305" t="s">
        <v>2424</v>
      </c>
      <c r="I180" s="305" t="s">
        <v>2353</v>
      </c>
      <c r="J180" s="305">
        <v>255</v>
      </c>
      <c r="K180" s="353"/>
    </row>
    <row r="181" s="1" customFormat="1" ht="15" customHeight="1">
      <c r="B181" s="330"/>
      <c r="C181" s="305" t="s">
        <v>159</v>
      </c>
      <c r="D181" s="305"/>
      <c r="E181" s="305"/>
      <c r="F181" s="328" t="s">
        <v>2351</v>
      </c>
      <c r="G181" s="305"/>
      <c r="H181" s="305" t="s">
        <v>2315</v>
      </c>
      <c r="I181" s="305" t="s">
        <v>2353</v>
      </c>
      <c r="J181" s="305">
        <v>10</v>
      </c>
      <c r="K181" s="353"/>
    </row>
    <row r="182" s="1" customFormat="1" ht="15" customHeight="1">
      <c r="B182" s="330"/>
      <c r="C182" s="305" t="s">
        <v>160</v>
      </c>
      <c r="D182" s="305"/>
      <c r="E182" s="305"/>
      <c r="F182" s="328" t="s">
        <v>2351</v>
      </c>
      <c r="G182" s="305"/>
      <c r="H182" s="305" t="s">
        <v>2425</v>
      </c>
      <c r="I182" s="305" t="s">
        <v>2386</v>
      </c>
      <c r="J182" s="305"/>
      <c r="K182" s="353"/>
    </row>
    <row r="183" s="1" customFormat="1" ht="15" customHeight="1">
      <c r="B183" s="330"/>
      <c r="C183" s="305" t="s">
        <v>2426</v>
      </c>
      <c r="D183" s="305"/>
      <c r="E183" s="305"/>
      <c r="F183" s="328" t="s">
        <v>2351</v>
      </c>
      <c r="G183" s="305"/>
      <c r="H183" s="305" t="s">
        <v>2427</v>
      </c>
      <c r="I183" s="305" t="s">
        <v>2386</v>
      </c>
      <c r="J183" s="305"/>
      <c r="K183" s="353"/>
    </row>
    <row r="184" s="1" customFormat="1" ht="15" customHeight="1">
      <c r="B184" s="330"/>
      <c r="C184" s="305" t="s">
        <v>2415</v>
      </c>
      <c r="D184" s="305"/>
      <c r="E184" s="305"/>
      <c r="F184" s="328" t="s">
        <v>2351</v>
      </c>
      <c r="G184" s="305"/>
      <c r="H184" s="305" t="s">
        <v>2428</v>
      </c>
      <c r="I184" s="305" t="s">
        <v>2386</v>
      </c>
      <c r="J184" s="305"/>
      <c r="K184" s="353"/>
    </row>
    <row r="185" s="1" customFormat="1" ht="15" customHeight="1">
      <c r="B185" s="330"/>
      <c r="C185" s="305" t="s">
        <v>162</v>
      </c>
      <c r="D185" s="305"/>
      <c r="E185" s="305"/>
      <c r="F185" s="328" t="s">
        <v>2357</v>
      </c>
      <c r="G185" s="305"/>
      <c r="H185" s="305" t="s">
        <v>2429</v>
      </c>
      <c r="I185" s="305" t="s">
        <v>2353</v>
      </c>
      <c r="J185" s="305">
        <v>50</v>
      </c>
      <c r="K185" s="353"/>
    </row>
    <row r="186" s="1" customFormat="1" ht="15" customHeight="1">
      <c r="B186" s="330"/>
      <c r="C186" s="305" t="s">
        <v>2430</v>
      </c>
      <c r="D186" s="305"/>
      <c r="E186" s="305"/>
      <c r="F186" s="328" t="s">
        <v>2357</v>
      </c>
      <c r="G186" s="305"/>
      <c r="H186" s="305" t="s">
        <v>2431</v>
      </c>
      <c r="I186" s="305" t="s">
        <v>2432</v>
      </c>
      <c r="J186" s="305"/>
      <c r="K186" s="353"/>
    </row>
    <row r="187" s="1" customFormat="1" ht="15" customHeight="1">
      <c r="B187" s="330"/>
      <c r="C187" s="305" t="s">
        <v>2433</v>
      </c>
      <c r="D187" s="305"/>
      <c r="E187" s="305"/>
      <c r="F187" s="328" t="s">
        <v>2357</v>
      </c>
      <c r="G187" s="305"/>
      <c r="H187" s="305" t="s">
        <v>2434</v>
      </c>
      <c r="I187" s="305" t="s">
        <v>2432</v>
      </c>
      <c r="J187" s="305"/>
      <c r="K187" s="353"/>
    </row>
    <row r="188" s="1" customFormat="1" ht="15" customHeight="1">
      <c r="B188" s="330"/>
      <c r="C188" s="305" t="s">
        <v>2435</v>
      </c>
      <c r="D188" s="305"/>
      <c r="E188" s="305"/>
      <c r="F188" s="328" t="s">
        <v>2357</v>
      </c>
      <c r="G188" s="305"/>
      <c r="H188" s="305" t="s">
        <v>2436</v>
      </c>
      <c r="I188" s="305" t="s">
        <v>2432</v>
      </c>
      <c r="J188" s="305"/>
      <c r="K188" s="353"/>
    </row>
    <row r="189" s="1" customFormat="1" ht="15" customHeight="1">
      <c r="B189" s="330"/>
      <c r="C189" s="366" t="s">
        <v>2437</v>
      </c>
      <c r="D189" s="305"/>
      <c r="E189" s="305"/>
      <c r="F189" s="328" t="s">
        <v>2357</v>
      </c>
      <c r="G189" s="305"/>
      <c r="H189" s="305" t="s">
        <v>2438</v>
      </c>
      <c r="I189" s="305" t="s">
        <v>2439</v>
      </c>
      <c r="J189" s="367" t="s">
        <v>2440</v>
      </c>
      <c r="K189" s="353"/>
    </row>
    <row r="190" s="16" customFormat="1" ht="15" customHeight="1">
      <c r="B190" s="368"/>
      <c r="C190" s="369" t="s">
        <v>2441</v>
      </c>
      <c r="D190" s="370"/>
      <c r="E190" s="370"/>
      <c r="F190" s="371" t="s">
        <v>2357</v>
      </c>
      <c r="G190" s="370"/>
      <c r="H190" s="370" t="s">
        <v>2442</v>
      </c>
      <c r="I190" s="370" t="s">
        <v>2439</v>
      </c>
      <c r="J190" s="372" t="s">
        <v>2440</v>
      </c>
      <c r="K190" s="373"/>
    </row>
    <row r="191" s="1" customFormat="1" ht="15" customHeight="1">
      <c r="B191" s="330"/>
      <c r="C191" s="366" t="s">
        <v>44</v>
      </c>
      <c r="D191" s="305"/>
      <c r="E191" s="305"/>
      <c r="F191" s="328" t="s">
        <v>2351</v>
      </c>
      <c r="G191" s="305"/>
      <c r="H191" s="302" t="s">
        <v>2443</v>
      </c>
      <c r="I191" s="305" t="s">
        <v>2444</v>
      </c>
      <c r="J191" s="305"/>
      <c r="K191" s="353"/>
    </row>
    <row r="192" s="1" customFormat="1" ht="15" customHeight="1">
      <c r="B192" s="330"/>
      <c r="C192" s="366" t="s">
        <v>2445</v>
      </c>
      <c r="D192" s="305"/>
      <c r="E192" s="305"/>
      <c r="F192" s="328" t="s">
        <v>2351</v>
      </c>
      <c r="G192" s="305"/>
      <c r="H192" s="305" t="s">
        <v>2446</v>
      </c>
      <c r="I192" s="305" t="s">
        <v>2386</v>
      </c>
      <c r="J192" s="305"/>
      <c r="K192" s="353"/>
    </row>
    <row r="193" s="1" customFormat="1" ht="15" customHeight="1">
      <c r="B193" s="330"/>
      <c r="C193" s="366" t="s">
        <v>2447</v>
      </c>
      <c r="D193" s="305"/>
      <c r="E193" s="305"/>
      <c r="F193" s="328" t="s">
        <v>2351</v>
      </c>
      <c r="G193" s="305"/>
      <c r="H193" s="305" t="s">
        <v>2448</v>
      </c>
      <c r="I193" s="305" t="s">
        <v>2386</v>
      </c>
      <c r="J193" s="305"/>
      <c r="K193" s="353"/>
    </row>
    <row r="194" s="1" customFormat="1" ht="15" customHeight="1">
      <c r="B194" s="330"/>
      <c r="C194" s="366" t="s">
        <v>2449</v>
      </c>
      <c r="D194" s="305"/>
      <c r="E194" s="305"/>
      <c r="F194" s="328" t="s">
        <v>2357</v>
      </c>
      <c r="G194" s="305"/>
      <c r="H194" s="305" t="s">
        <v>2450</v>
      </c>
      <c r="I194" s="305" t="s">
        <v>2386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2451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2452</v>
      </c>
      <c r="D201" s="375"/>
      <c r="E201" s="375"/>
      <c r="F201" s="375" t="s">
        <v>2453</v>
      </c>
      <c r="G201" s="376"/>
      <c r="H201" s="375" t="s">
        <v>2454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2444</v>
      </c>
      <c r="D203" s="305"/>
      <c r="E203" s="305"/>
      <c r="F203" s="328" t="s">
        <v>45</v>
      </c>
      <c r="G203" s="305"/>
      <c r="H203" s="305" t="s">
        <v>2455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46</v>
      </c>
      <c r="G204" s="305"/>
      <c r="H204" s="305" t="s">
        <v>2456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49</v>
      </c>
      <c r="G205" s="305"/>
      <c r="H205" s="305" t="s">
        <v>2457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47</v>
      </c>
      <c r="G206" s="305"/>
      <c r="H206" s="305" t="s">
        <v>2458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48</v>
      </c>
      <c r="G207" s="305"/>
      <c r="H207" s="305" t="s">
        <v>2459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2398</v>
      </c>
      <c r="D209" s="305"/>
      <c r="E209" s="305"/>
      <c r="F209" s="328" t="s">
        <v>81</v>
      </c>
      <c r="G209" s="305"/>
      <c r="H209" s="305" t="s">
        <v>2460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2296</v>
      </c>
      <c r="G210" s="305"/>
      <c r="H210" s="305" t="s">
        <v>2297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2294</v>
      </c>
      <c r="G211" s="305"/>
      <c r="H211" s="305" t="s">
        <v>2461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2298</v>
      </c>
      <c r="G212" s="366"/>
      <c r="H212" s="357" t="s">
        <v>2299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2054</v>
      </c>
      <c r="G213" s="366"/>
      <c r="H213" s="357" t="s">
        <v>2462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2422</v>
      </c>
      <c r="D215" s="305"/>
      <c r="E215" s="305"/>
      <c r="F215" s="328">
        <v>1</v>
      </c>
      <c r="G215" s="366"/>
      <c r="H215" s="357" t="s">
        <v>2463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2464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2465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2466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249" t="s">
        <v>265</v>
      </c>
      <c r="BA2" s="249" t="s">
        <v>265</v>
      </c>
      <c r="BB2" s="249" t="s">
        <v>19</v>
      </c>
      <c r="BC2" s="249" t="s">
        <v>84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266</v>
      </c>
      <c r="BA3" s="249" t="s">
        <v>266</v>
      </c>
      <c r="BB3" s="249" t="s">
        <v>19</v>
      </c>
      <c r="BC3" s="249" t="s">
        <v>267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190</v>
      </c>
      <c r="BA4" s="249" t="s">
        <v>190</v>
      </c>
      <c r="BB4" s="249" t="s">
        <v>19</v>
      </c>
      <c r="BC4" s="249" t="s">
        <v>268</v>
      </c>
      <c r="BD4" s="249" t="s">
        <v>84</v>
      </c>
    </row>
    <row r="5" s="1" customFormat="1" ht="6.96" customHeight="1">
      <c r="B5" s="21"/>
      <c r="L5" s="21"/>
      <c r="AZ5" s="249" t="s">
        <v>210</v>
      </c>
      <c r="BA5" s="249" t="s">
        <v>210</v>
      </c>
      <c r="BB5" s="249" t="s">
        <v>19</v>
      </c>
      <c r="BC5" s="249" t="s">
        <v>269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270</v>
      </c>
      <c r="BA6" s="249" t="s">
        <v>270</v>
      </c>
      <c r="BB6" s="249" t="s">
        <v>19</v>
      </c>
      <c r="BC6" s="249" t="s">
        <v>271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272</v>
      </c>
      <c r="BA7" s="249" t="s">
        <v>272</v>
      </c>
      <c r="BB7" s="249" t="s">
        <v>19</v>
      </c>
      <c r="BC7" s="249" t="s">
        <v>273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274</v>
      </c>
      <c r="BA8" s="249" t="s">
        <v>274</v>
      </c>
      <c r="BB8" s="249" t="s">
        <v>19</v>
      </c>
      <c r="BC8" s="249" t="s">
        <v>275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276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277</v>
      </c>
      <c r="BA9" s="249" t="s">
        <v>277</v>
      </c>
      <c r="BB9" s="249" t="s">
        <v>19</v>
      </c>
      <c r="BC9" s="249" t="s">
        <v>278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279</v>
      </c>
      <c r="BA10" s="249" t="s">
        <v>279</v>
      </c>
      <c r="BB10" s="249" t="s">
        <v>19</v>
      </c>
      <c r="BC10" s="249" t="s">
        <v>280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281</v>
      </c>
      <c r="BA11" s="249" t="s">
        <v>281</v>
      </c>
      <c r="BB11" s="249" t="s">
        <v>19</v>
      </c>
      <c r="BC11" s="249" t="s">
        <v>282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283</v>
      </c>
      <c r="BA12" s="249" t="s">
        <v>283</v>
      </c>
      <c r="BB12" s="249" t="s">
        <v>19</v>
      </c>
      <c r="BC12" s="249" t="s">
        <v>284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285</v>
      </c>
      <c r="BA13" s="249" t="s">
        <v>285</v>
      </c>
      <c r="BB13" s="249" t="s">
        <v>19</v>
      </c>
      <c r="BC13" s="249" t="s">
        <v>280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286</v>
      </c>
      <c r="BA14" s="249" t="s">
        <v>286</v>
      </c>
      <c r="BB14" s="249" t="s">
        <v>19</v>
      </c>
      <c r="BC14" s="249" t="s">
        <v>273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287</v>
      </c>
      <c r="BA15" s="249" t="s">
        <v>287</v>
      </c>
      <c r="BB15" s="249" t="s">
        <v>19</v>
      </c>
      <c r="BC15" s="249" t="s">
        <v>229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288</v>
      </c>
      <c r="BA16" s="249" t="s">
        <v>288</v>
      </c>
      <c r="BB16" s="249" t="s">
        <v>19</v>
      </c>
      <c r="BC16" s="249" t="s">
        <v>289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290</v>
      </c>
      <c r="BA17" s="249" t="s">
        <v>290</v>
      </c>
      <c r="BB17" s="249" t="s">
        <v>19</v>
      </c>
      <c r="BC17" s="249" t="s">
        <v>291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ROUND((SUM(BE84:BE156)),  2)</f>
        <v>0</v>
      </c>
      <c r="G33" s="39"/>
      <c r="H33" s="39"/>
      <c r="I33" s="158">
        <v>0.20999999999999999</v>
      </c>
      <c r="J33" s="157">
        <f>ROUND(((SUM(BE84:BE156))*I33),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ROUND((SUM(BF84:BF156)),  2)</f>
        <v>0</v>
      </c>
      <c r="G34" s="39"/>
      <c r="H34" s="39"/>
      <c r="I34" s="158">
        <v>0.14999999999999999</v>
      </c>
      <c r="J34" s="157">
        <f>ROUND(((SUM(BF84:BF156))*I34),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ROUND((SUM(BG84:BG156)),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ROUND((SUM(BH84:BH156)),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ROUND((SUM(BI84:BI156)),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001 - Demolice stávající lávky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292</v>
      </c>
      <c r="E61" s="178"/>
      <c r="F61" s="178"/>
      <c r="G61" s="178"/>
      <c r="H61" s="178"/>
      <c r="I61" s="178"/>
      <c r="J61" s="179">
        <f>J96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293</v>
      </c>
      <c r="E62" s="178"/>
      <c r="F62" s="178"/>
      <c r="G62" s="178"/>
      <c r="H62" s="178"/>
      <c r="I62" s="178"/>
      <c r="J62" s="179">
        <f>J105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154</v>
      </c>
      <c r="E63" s="178"/>
      <c r="F63" s="178"/>
      <c r="G63" s="178"/>
      <c r="H63" s="178"/>
      <c r="I63" s="178"/>
      <c r="J63" s="179">
        <f>J152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81"/>
      <c r="C64" s="126"/>
      <c r="D64" s="182" t="s">
        <v>294</v>
      </c>
      <c r="E64" s="183"/>
      <c r="F64" s="183"/>
      <c r="G64" s="183"/>
      <c r="H64" s="183"/>
      <c r="I64" s="183"/>
      <c r="J64" s="184">
        <f>J153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001 - Demolice stávající lávky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P85+P96+P105+P152</f>
        <v>0</v>
      </c>
      <c r="Q84" s="97"/>
      <c r="R84" s="194">
        <f>R85+R96+R105+R152</f>
        <v>0</v>
      </c>
      <c r="S84" s="97"/>
      <c r="T84" s="195">
        <f>T85+T96+T105+T152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BK85+BK96+BK105+BK152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74</v>
      </c>
      <c r="F85" s="200" t="s">
        <v>170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SUM(P86:P95)</f>
        <v>0</v>
      </c>
      <c r="Q85" s="205"/>
      <c r="R85" s="206">
        <f>SUM(R86:R95)</f>
        <v>0</v>
      </c>
      <c r="S85" s="205"/>
      <c r="T85" s="207">
        <f>SUM(T86:T95)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171</v>
      </c>
      <c r="AT85" s="209" t="s">
        <v>73</v>
      </c>
      <c r="AU85" s="209" t="s">
        <v>74</v>
      </c>
      <c r="AY85" s="208" t="s">
        <v>172</v>
      </c>
      <c r="BK85" s="210">
        <f>SUM(BK86:BK95)</f>
        <v>0</v>
      </c>
    </row>
    <row r="86" s="2" customFormat="1" ht="37.8" customHeight="1">
      <c r="A86" s="39"/>
      <c r="B86" s="40"/>
      <c r="C86" s="211" t="s">
        <v>82</v>
      </c>
      <c r="D86" s="211" t="s">
        <v>173</v>
      </c>
      <c r="E86" s="212" t="s">
        <v>295</v>
      </c>
      <c r="F86" s="213" t="s">
        <v>296</v>
      </c>
      <c r="G86" s="214" t="s">
        <v>297</v>
      </c>
      <c r="H86" s="215">
        <v>16.044</v>
      </c>
      <c r="I86" s="216"/>
      <c r="J86" s="217">
        <f>ROUND(I86*H86,2)</f>
        <v>0</v>
      </c>
      <c r="K86" s="213" t="s">
        <v>177</v>
      </c>
      <c r="L86" s="45"/>
      <c r="M86" s="218" t="s">
        <v>19</v>
      </c>
      <c r="N86" s="219" t="s">
        <v>45</v>
      </c>
      <c r="O86" s="85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2" t="s">
        <v>171</v>
      </c>
      <c r="AT86" s="222" t="s">
        <v>173</v>
      </c>
      <c r="AU86" s="222" t="s">
        <v>82</v>
      </c>
      <c r="AY86" s="18" t="s">
        <v>172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8" t="s">
        <v>82</v>
      </c>
      <c r="BK86" s="223">
        <f>ROUND(I86*H86,2)</f>
        <v>0</v>
      </c>
      <c r="BL86" s="18" t="s">
        <v>171</v>
      </c>
      <c r="BM86" s="222" t="s">
        <v>298</v>
      </c>
    </row>
    <row r="87" s="2" customFormat="1">
      <c r="A87" s="39"/>
      <c r="B87" s="40"/>
      <c r="C87" s="41"/>
      <c r="D87" s="224" t="s">
        <v>179</v>
      </c>
      <c r="E87" s="41"/>
      <c r="F87" s="225" t="s">
        <v>299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179</v>
      </c>
      <c r="AU87" s="18" t="s">
        <v>82</v>
      </c>
    </row>
    <row r="88" s="2" customFormat="1">
      <c r="A88" s="39"/>
      <c r="B88" s="40"/>
      <c r="C88" s="41"/>
      <c r="D88" s="224" t="s">
        <v>181</v>
      </c>
      <c r="E88" s="41"/>
      <c r="F88" s="229" t="s">
        <v>300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181</v>
      </c>
      <c r="AU88" s="18" t="s">
        <v>82</v>
      </c>
    </row>
    <row r="89" s="13" customFormat="1">
      <c r="A89" s="13"/>
      <c r="B89" s="230"/>
      <c r="C89" s="231"/>
      <c r="D89" s="224" t="s">
        <v>183</v>
      </c>
      <c r="E89" s="232" t="s">
        <v>184</v>
      </c>
      <c r="F89" s="233" t="s">
        <v>301</v>
      </c>
      <c r="G89" s="231"/>
      <c r="H89" s="234">
        <v>16.043999999999997</v>
      </c>
      <c r="I89" s="235"/>
      <c r="J89" s="231"/>
      <c r="K89" s="231"/>
      <c r="L89" s="236"/>
      <c r="M89" s="237"/>
      <c r="N89" s="238"/>
      <c r="O89" s="238"/>
      <c r="P89" s="238"/>
      <c r="Q89" s="238"/>
      <c r="R89" s="238"/>
      <c r="S89" s="238"/>
      <c r="T89" s="239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0" t="s">
        <v>183</v>
      </c>
      <c r="AU89" s="240" t="s">
        <v>82</v>
      </c>
      <c r="AV89" s="13" t="s">
        <v>84</v>
      </c>
      <c r="AW89" s="13" t="s">
        <v>37</v>
      </c>
      <c r="AX89" s="13" t="s">
        <v>82</v>
      </c>
      <c r="AY89" s="240" t="s">
        <v>172</v>
      </c>
    </row>
    <row r="90" s="2" customFormat="1" ht="37.8" customHeight="1">
      <c r="A90" s="39"/>
      <c r="B90" s="40"/>
      <c r="C90" s="211" t="s">
        <v>84</v>
      </c>
      <c r="D90" s="211" t="s">
        <v>173</v>
      </c>
      <c r="E90" s="212" t="s">
        <v>302</v>
      </c>
      <c r="F90" s="213" t="s">
        <v>303</v>
      </c>
      <c r="G90" s="214" t="s">
        <v>297</v>
      </c>
      <c r="H90" s="215">
        <v>126.575</v>
      </c>
      <c r="I90" s="216"/>
      <c r="J90" s="217">
        <f>ROUND(I90*H90,2)</f>
        <v>0</v>
      </c>
      <c r="K90" s="213" t="s">
        <v>177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82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304</v>
      </c>
    </row>
    <row r="91" s="2" customFormat="1">
      <c r="A91" s="39"/>
      <c r="B91" s="40"/>
      <c r="C91" s="41"/>
      <c r="D91" s="224" t="s">
        <v>179</v>
      </c>
      <c r="E91" s="41"/>
      <c r="F91" s="225" t="s">
        <v>305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82</v>
      </c>
    </row>
    <row r="92" s="2" customFormat="1">
      <c r="A92" s="39"/>
      <c r="B92" s="40"/>
      <c r="C92" s="41"/>
      <c r="D92" s="224" t="s">
        <v>181</v>
      </c>
      <c r="E92" s="41"/>
      <c r="F92" s="229" t="s">
        <v>300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181</v>
      </c>
      <c r="AU92" s="18" t="s">
        <v>82</v>
      </c>
    </row>
    <row r="93" s="13" customFormat="1">
      <c r="A93" s="13"/>
      <c r="B93" s="230"/>
      <c r="C93" s="231"/>
      <c r="D93" s="224" t="s">
        <v>183</v>
      </c>
      <c r="E93" s="232" t="s">
        <v>190</v>
      </c>
      <c r="F93" s="233" t="s">
        <v>306</v>
      </c>
      <c r="G93" s="231"/>
      <c r="H93" s="234">
        <v>1.575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82</v>
      </c>
      <c r="AV93" s="13" t="s">
        <v>84</v>
      </c>
      <c r="AW93" s="13" t="s">
        <v>37</v>
      </c>
      <c r="AX93" s="13" t="s">
        <v>74</v>
      </c>
      <c r="AY93" s="240" t="s">
        <v>172</v>
      </c>
    </row>
    <row r="94" s="13" customFormat="1">
      <c r="A94" s="13"/>
      <c r="B94" s="230"/>
      <c r="C94" s="231"/>
      <c r="D94" s="224" t="s">
        <v>183</v>
      </c>
      <c r="E94" s="232" t="s">
        <v>274</v>
      </c>
      <c r="F94" s="233" t="s">
        <v>307</v>
      </c>
      <c r="G94" s="231"/>
      <c r="H94" s="234">
        <v>125</v>
      </c>
      <c r="I94" s="235"/>
      <c r="J94" s="231"/>
      <c r="K94" s="231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183</v>
      </c>
      <c r="AU94" s="240" t="s">
        <v>82</v>
      </c>
      <c r="AV94" s="13" t="s">
        <v>84</v>
      </c>
      <c r="AW94" s="13" t="s">
        <v>37</v>
      </c>
      <c r="AX94" s="13" t="s">
        <v>74</v>
      </c>
      <c r="AY94" s="240" t="s">
        <v>172</v>
      </c>
    </row>
    <row r="95" s="13" customFormat="1">
      <c r="A95" s="13"/>
      <c r="B95" s="230"/>
      <c r="C95" s="231"/>
      <c r="D95" s="224" t="s">
        <v>183</v>
      </c>
      <c r="E95" s="232" t="s">
        <v>308</v>
      </c>
      <c r="F95" s="233" t="s">
        <v>309</v>
      </c>
      <c r="G95" s="231"/>
      <c r="H95" s="234">
        <v>126.575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183</v>
      </c>
      <c r="AU95" s="240" t="s">
        <v>82</v>
      </c>
      <c r="AV95" s="13" t="s">
        <v>84</v>
      </c>
      <c r="AW95" s="13" t="s">
        <v>37</v>
      </c>
      <c r="AX95" s="13" t="s">
        <v>82</v>
      </c>
      <c r="AY95" s="240" t="s">
        <v>172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82</v>
      </c>
      <c r="F96" s="200" t="s">
        <v>310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SUM(P97:P104)</f>
        <v>0</v>
      </c>
      <c r="Q96" s="205"/>
      <c r="R96" s="206">
        <f>SUM(R97:R104)</f>
        <v>0</v>
      </c>
      <c r="S96" s="205"/>
      <c r="T96" s="207">
        <f>SUM(T97:T104)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171</v>
      </c>
      <c r="AT96" s="209" t="s">
        <v>73</v>
      </c>
      <c r="AU96" s="209" t="s">
        <v>74</v>
      </c>
      <c r="AY96" s="208" t="s">
        <v>172</v>
      </c>
      <c r="BK96" s="210">
        <f>SUM(BK97:BK104)</f>
        <v>0</v>
      </c>
    </row>
    <row r="97" s="2" customFormat="1" ht="24.15" customHeight="1">
      <c r="A97" s="39"/>
      <c r="B97" s="40"/>
      <c r="C97" s="211" t="s">
        <v>191</v>
      </c>
      <c r="D97" s="211" t="s">
        <v>173</v>
      </c>
      <c r="E97" s="212" t="s">
        <v>311</v>
      </c>
      <c r="F97" s="213" t="s">
        <v>312</v>
      </c>
      <c r="G97" s="214" t="s">
        <v>313</v>
      </c>
      <c r="H97" s="215">
        <v>6.6849999999999996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314</v>
      </c>
    </row>
    <row r="98" s="2" customFormat="1">
      <c r="A98" s="39"/>
      <c r="B98" s="40"/>
      <c r="C98" s="41"/>
      <c r="D98" s="224" t="s">
        <v>179</v>
      </c>
      <c r="E98" s="41"/>
      <c r="F98" s="225" t="s">
        <v>315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2" customFormat="1">
      <c r="A99" s="39"/>
      <c r="B99" s="40"/>
      <c r="C99" s="41"/>
      <c r="D99" s="224" t="s">
        <v>181</v>
      </c>
      <c r="E99" s="41"/>
      <c r="F99" s="229" t="s">
        <v>316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181</v>
      </c>
      <c r="AU99" s="18" t="s">
        <v>82</v>
      </c>
    </row>
    <row r="100" s="13" customFormat="1">
      <c r="A100" s="13"/>
      <c r="B100" s="230"/>
      <c r="C100" s="231"/>
      <c r="D100" s="224" t="s">
        <v>183</v>
      </c>
      <c r="E100" s="232" t="s">
        <v>197</v>
      </c>
      <c r="F100" s="233" t="s">
        <v>317</v>
      </c>
      <c r="G100" s="231"/>
      <c r="H100" s="234">
        <v>6.6852499999999999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183</v>
      </c>
      <c r="AU100" s="240" t="s">
        <v>82</v>
      </c>
      <c r="AV100" s="13" t="s">
        <v>84</v>
      </c>
      <c r="AW100" s="13" t="s">
        <v>37</v>
      </c>
      <c r="AX100" s="13" t="s">
        <v>82</v>
      </c>
      <c r="AY100" s="240" t="s">
        <v>172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318</v>
      </c>
      <c r="F101" s="213" t="s">
        <v>319</v>
      </c>
      <c r="G101" s="214" t="s">
        <v>313</v>
      </c>
      <c r="H101" s="215">
        <v>0.63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320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321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2" customFormat="1">
      <c r="A103" s="39"/>
      <c r="B103" s="40"/>
      <c r="C103" s="41"/>
      <c r="D103" s="224" t="s">
        <v>181</v>
      </c>
      <c r="E103" s="41"/>
      <c r="F103" s="229" t="s">
        <v>322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181</v>
      </c>
      <c r="AU103" s="18" t="s">
        <v>82</v>
      </c>
    </row>
    <row r="104" s="13" customFormat="1">
      <c r="A104" s="13"/>
      <c r="B104" s="230"/>
      <c r="C104" s="231"/>
      <c r="D104" s="224" t="s">
        <v>183</v>
      </c>
      <c r="E104" s="232" t="s">
        <v>202</v>
      </c>
      <c r="F104" s="233" t="s">
        <v>323</v>
      </c>
      <c r="G104" s="231"/>
      <c r="H104" s="234">
        <v>0.63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82</v>
      </c>
      <c r="AV104" s="13" t="s">
        <v>84</v>
      </c>
      <c r="AW104" s="13" t="s">
        <v>37</v>
      </c>
      <c r="AX104" s="13" t="s">
        <v>82</v>
      </c>
      <c r="AY104" s="240" t="s">
        <v>172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239</v>
      </c>
      <c r="F105" s="200" t="s">
        <v>324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SUM(P106:P151)</f>
        <v>0</v>
      </c>
      <c r="Q105" s="205"/>
      <c r="R105" s="206">
        <f>SUM(R106:R151)</f>
        <v>0</v>
      </c>
      <c r="S105" s="205"/>
      <c r="T105" s="207">
        <f>SUM(T106:T151)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171</v>
      </c>
      <c r="AT105" s="209" t="s">
        <v>73</v>
      </c>
      <c r="AU105" s="209" t="s">
        <v>74</v>
      </c>
      <c r="AY105" s="208" t="s">
        <v>172</v>
      </c>
      <c r="BK105" s="210">
        <f>SUM(BK106:BK151)</f>
        <v>0</v>
      </c>
    </row>
    <row r="106" s="2" customFormat="1" ht="24.15" customHeight="1">
      <c r="A106" s="39"/>
      <c r="B106" s="40"/>
      <c r="C106" s="211" t="s">
        <v>203</v>
      </c>
      <c r="D106" s="211" t="s">
        <v>173</v>
      </c>
      <c r="E106" s="212" t="s">
        <v>325</v>
      </c>
      <c r="F106" s="213" t="s">
        <v>326</v>
      </c>
      <c r="G106" s="214" t="s">
        <v>327</v>
      </c>
      <c r="H106" s="215">
        <v>155.19999999999999</v>
      </c>
      <c r="I106" s="216"/>
      <c r="J106" s="217">
        <f>ROUND(I106*H106,2)</f>
        <v>0</v>
      </c>
      <c r="K106" s="213" t="s">
        <v>177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171</v>
      </c>
      <c r="AT106" s="222" t="s">
        <v>173</v>
      </c>
      <c r="AU106" s="222" t="s">
        <v>82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171</v>
      </c>
      <c r="BM106" s="222" t="s">
        <v>328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329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82</v>
      </c>
    </row>
    <row r="108" s="2" customFormat="1">
      <c r="A108" s="39"/>
      <c r="B108" s="40"/>
      <c r="C108" s="41"/>
      <c r="D108" s="224" t="s">
        <v>181</v>
      </c>
      <c r="E108" s="41"/>
      <c r="F108" s="229" t="s">
        <v>330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181</v>
      </c>
      <c r="AU108" s="18" t="s">
        <v>82</v>
      </c>
    </row>
    <row r="109" s="13" customFormat="1">
      <c r="A109" s="13"/>
      <c r="B109" s="230"/>
      <c r="C109" s="231"/>
      <c r="D109" s="224" t="s">
        <v>183</v>
      </c>
      <c r="E109" s="232" t="s">
        <v>266</v>
      </c>
      <c r="F109" s="233" t="s">
        <v>331</v>
      </c>
      <c r="G109" s="231"/>
      <c r="H109" s="234">
        <v>121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183</v>
      </c>
      <c r="AU109" s="240" t="s">
        <v>82</v>
      </c>
      <c r="AV109" s="13" t="s">
        <v>84</v>
      </c>
      <c r="AW109" s="13" t="s">
        <v>37</v>
      </c>
      <c r="AX109" s="13" t="s">
        <v>74</v>
      </c>
      <c r="AY109" s="240" t="s">
        <v>172</v>
      </c>
    </row>
    <row r="110" s="13" customFormat="1">
      <c r="A110" s="13"/>
      <c r="B110" s="230"/>
      <c r="C110" s="231"/>
      <c r="D110" s="224" t="s">
        <v>183</v>
      </c>
      <c r="E110" s="232" t="s">
        <v>272</v>
      </c>
      <c r="F110" s="233" t="s">
        <v>332</v>
      </c>
      <c r="G110" s="231"/>
      <c r="H110" s="234">
        <v>16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183</v>
      </c>
      <c r="AU110" s="240" t="s">
        <v>82</v>
      </c>
      <c r="AV110" s="13" t="s">
        <v>84</v>
      </c>
      <c r="AW110" s="13" t="s">
        <v>37</v>
      </c>
      <c r="AX110" s="13" t="s">
        <v>74</v>
      </c>
      <c r="AY110" s="240" t="s">
        <v>172</v>
      </c>
    </row>
    <row r="111" s="13" customFormat="1">
      <c r="A111" s="13"/>
      <c r="B111" s="230"/>
      <c r="C111" s="231"/>
      <c r="D111" s="224" t="s">
        <v>183</v>
      </c>
      <c r="E111" s="232" t="s">
        <v>281</v>
      </c>
      <c r="F111" s="233" t="s">
        <v>333</v>
      </c>
      <c r="G111" s="231"/>
      <c r="H111" s="234">
        <v>18.199999999999999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183</v>
      </c>
      <c r="AU111" s="240" t="s">
        <v>82</v>
      </c>
      <c r="AV111" s="13" t="s">
        <v>84</v>
      </c>
      <c r="AW111" s="13" t="s">
        <v>37</v>
      </c>
      <c r="AX111" s="13" t="s">
        <v>74</v>
      </c>
      <c r="AY111" s="240" t="s">
        <v>172</v>
      </c>
    </row>
    <row r="112" s="13" customFormat="1">
      <c r="A112" s="13"/>
      <c r="B112" s="230"/>
      <c r="C112" s="231"/>
      <c r="D112" s="224" t="s">
        <v>183</v>
      </c>
      <c r="E112" s="232" t="s">
        <v>334</v>
      </c>
      <c r="F112" s="233" t="s">
        <v>335</v>
      </c>
      <c r="G112" s="231"/>
      <c r="H112" s="234">
        <v>155.19999999999999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82</v>
      </c>
      <c r="AV112" s="13" t="s">
        <v>84</v>
      </c>
      <c r="AW112" s="13" t="s">
        <v>37</v>
      </c>
      <c r="AX112" s="13" t="s">
        <v>82</v>
      </c>
      <c r="AY112" s="240" t="s">
        <v>172</v>
      </c>
    </row>
    <row r="113" s="2" customFormat="1" ht="24.15" customHeight="1">
      <c r="A113" s="39"/>
      <c r="B113" s="40"/>
      <c r="C113" s="211" t="s">
        <v>212</v>
      </c>
      <c r="D113" s="211" t="s">
        <v>173</v>
      </c>
      <c r="E113" s="212" t="s">
        <v>336</v>
      </c>
      <c r="F113" s="213" t="s">
        <v>337</v>
      </c>
      <c r="G113" s="214" t="s">
        <v>313</v>
      </c>
      <c r="H113" s="215">
        <v>50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338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339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2" customFormat="1">
      <c r="A115" s="39"/>
      <c r="B115" s="40"/>
      <c r="C115" s="41"/>
      <c r="D115" s="224" t="s">
        <v>181</v>
      </c>
      <c r="E115" s="41"/>
      <c r="F115" s="229" t="s">
        <v>340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181</v>
      </c>
      <c r="AU115" s="18" t="s">
        <v>82</v>
      </c>
    </row>
    <row r="116" s="13" customFormat="1">
      <c r="A116" s="13"/>
      <c r="B116" s="230"/>
      <c r="C116" s="231"/>
      <c r="D116" s="224" t="s">
        <v>183</v>
      </c>
      <c r="E116" s="232" t="s">
        <v>225</v>
      </c>
      <c r="F116" s="233" t="s">
        <v>341</v>
      </c>
      <c r="G116" s="231"/>
      <c r="H116" s="234">
        <v>50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82</v>
      </c>
      <c r="AY116" s="240" t="s">
        <v>172</v>
      </c>
    </row>
    <row r="117" s="2" customFormat="1" ht="21.75" customHeight="1">
      <c r="A117" s="39"/>
      <c r="B117" s="40"/>
      <c r="C117" s="211" t="s">
        <v>219</v>
      </c>
      <c r="D117" s="211" t="s">
        <v>173</v>
      </c>
      <c r="E117" s="212" t="s">
        <v>342</v>
      </c>
      <c r="F117" s="213" t="s">
        <v>343</v>
      </c>
      <c r="G117" s="214" t="s">
        <v>327</v>
      </c>
      <c r="H117" s="215">
        <v>33.740000000000002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344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345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2" customFormat="1">
      <c r="A119" s="39"/>
      <c r="B119" s="40"/>
      <c r="C119" s="41"/>
      <c r="D119" s="224" t="s">
        <v>181</v>
      </c>
      <c r="E119" s="41"/>
      <c r="F119" s="229" t="s">
        <v>346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181</v>
      </c>
      <c r="AU119" s="18" t="s">
        <v>82</v>
      </c>
    </row>
    <row r="120" s="13" customFormat="1">
      <c r="A120" s="13"/>
      <c r="B120" s="230"/>
      <c r="C120" s="231"/>
      <c r="D120" s="224" t="s">
        <v>183</v>
      </c>
      <c r="E120" s="232" t="s">
        <v>265</v>
      </c>
      <c r="F120" s="233" t="s">
        <v>347</v>
      </c>
      <c r="G120" s="231"/>
      <c r="H120" s="234">
        <v>2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183</v>
      </c>
      <c r="AU120" s="240" t="s">
        <v>82</v>
      </c>
      <c r="AV120" s="13" t="s">
        <v>84</v>
      </c>
      <c r="AW120" s="13" t="s">
        <v>37</v>
      </c>
      <c r="AX120" s="13" t="s">
        <v>74</v>
      </c>
      <c r="AY120" s="240" t="s">
        <v>172</v>
      </c>
    </row>
    <row r="121" s="13" customFormat="1">
      <c r="A121" s="13"/>
      <c r="B121" s="230"/>
      <c r="C121" s="231"/>
      <c r="D121" s="224" t="s">
        <v>183</v>
      </c>
      <c r="E121" s="232" t="s">
        <v>270</v>
      </c>
      <c r="F121" s="233" t="s">
        <v>348</v>
      </c>
      <c r="G121" s="231"/>
      <c r="H121" s="234">
        <v>2.5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183</v>
      </c>
      <c r="AU121" s="240" t="s">
        <v>82</v>
      </c>
      <c r="AV121" s="13" t="s">
        <v>84</v>
      </c>
      <c r="AW121" s="13" t="s">
        <v>37</v>
      </c>
      <c r="AX121" s="13" t="s">
        <v>74</v>
      </c>
      <c r="AY121" s="240" t="s">
        <v>172</v>
      </c>
    </row>
    <row r="122" s="13" customFormat="1">
      <c r="A122" s="13"/>
      <c r="B122" s="230"/>
      <c r="C122" s="231"/>
      <c r="D122" s="224" t="s">
        <v>183</v>
      </c>
      <c r="E122" s="232" t="s">
        <v>279</v>
      </c>
      <c r="F122" s="233" t="s">
        <v>349</v>
      </c>
      <c r="G122" s="231"/>
      <c r="H122" s="234">
        <v>0.20000000000000001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183</v>
      </c>
      <c r="AU122" s="240" t="s">
        <v>82</v>
      </c>
      <c r="AV122" s="13" t="s">
        <v>84</v>
      </c>
      <c r="AW122" s="13" t="s">
        <v>37</v>
      </c>
      <c r="AX122" s="13" t="s">
        <v>74</v>
      </c>
      <c r="AY122" s="240" t="s">
        <v>172</v>
      </c>
    </row>
    <row r="123" s="13" customFormat="1">
      <c r="A123" s="13"/>
      <c r="B123" s="230"/>
      <c r="C123" s="231"/>
      <c r="D123" s="224" t="s">
        <v>183</v>
      </c>
      <c r="E123" s="232" t="s">
        <v>283</v>
      </c>
      <c r="F123" s="233" t="s">
        <v>350</v>
      </c>
      <c r="G123" s="231"/>
      <c r="H123" s="234">
        <v>0.64000000000000001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183</v>
      </c>
      <c r="AU123" s="240" t="s">
        <v>82</v>
      </c>
      <c r="AV123" s="13" t="s">
        <v>84</v>
      </c>
      <c r="AW123" s="13" t="s">
        <v>37</v>
      </c>
      <c r="AX123" s="13" t="s">
        <v>74</v>
      </c>
      <c r="AY123" s="240" t="s">
        <v>172</v>
      </c>
    </row>
    <row r="124" s="13" customFormat="1">
      <c r="A124" s="13"/>
      <c r="B124" s="230"/>
      <c r="C124" s="231"/>
      <c r="D124" s="224" t="s">
        <v>183</v>
      </c>
      <c r="E124" s="232" t="s">
        <v>285</v>
      </c>
      <c r="F124" s="233" t="s">
        <v>351</v>
      </c>
      <c r="G124" s="231"/>
      <c r="H124" s="234">
        <v>0.20000000000000001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183</v>
      </c>
      <c r="AU124" s="240" t="s">
        <v>82</v>
      </c>
      <c r="AV124" s="13" t="s">
        <v>84</v>
      </c>
      <c r="AW124" s="13" t="s">
        <v>37</v>
      </c>
      <c r="AX124" s="13" t="s">
        <v>74</v>
      </c>
      <c r="AY124" s="240" t="s">
        <v>172</v>
      </c>
    </row>
    <row r="125" s="13" customFormat="1">
      <c r="A125" s="13"/>
      <c r="B125" s="230"/>
      <c r="C125" s="231"/>
      <c r="D125" s="224" t="s">
        <v>183</v>
      </c>
      <c r="E125" s="232" t="s">
        <v>286</v>
      </c>
      <c r="F125" s="233" t="s">
        <v>352</v>
      </c>
      <c r="G125" s="231"/>
      <c r="H125" s="234">
        <v>16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183</v>
      </c>
      <c r="AU125" s="240" t="s">
        <v>82</v>
      </c>
      <c r="AV125" s="13" t="s">
        <v>84</v>
      </c>
      <c r="AW125" s="13" t="s">
        <v>37</v>
      </c>
      <c r="AX125" s="13" t="s">
        <v>74</v>
      </c>
      <c r="AY125" s="240" t="s">
        <v>172</v>
      </c>
    </row>
    <row r="126" s="13" customFormat="1">
      <c r="A126" s="13"/>
      <c r="B126" s="230"/>
      <c r="C126" s="231"/>
      <c r="D126" s="224" t="s">
        <v>183</v>
      </c>
      <c r="E126" s="232" t="s">
        <v>287</v>
      </c>
      <c r="F126" s="233" t="s">
        <v>353</v>
      </c>
      <c r="G126" s="231"/>
      <c r="H126" s="234">
        <v>8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183</v>
      </c>
      <c r="AU126" s="240" t="s">
        <v>82</v>
      </c>
      <c r="AV126" s="13" t="s">
        <v>84</v>
      </c>
      <c r="AW126" s="13" t="s">
        <v>37</v>
      </c>
      <c r="AX126" s="13" t="s">
        <v>74</v>
      </c>
      <c r="AY126" s="240" t="s">
        <v>172</v>
      </c>
    </row>
    <row r="127" s="13" customFormat="1">
      <c r="A127" s="13"/>
      <c r="B127" s="230"/>
      <c r="C127" s="231"/>
      <c r="D127" s="224" t="s">
        <v>183</v>
      </c>
      <c r="E127" s="232" t="s">
        <v>288</v>
      </c>
      <c r="F127" s="233" t="s">
        <v>354</v>
      </c>
      <c r="G127" s="231"/>
      <c r="H127" s="234">
        <v>2.3999999999999999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183</v>
      </c>
      <c r="AU127" s="240" t="s">
        <v>82</v>
      </c>
      <c r="AV127" s="13" t="s">
        <v>84</v>
      </c>
      <c r="AW127" s="13" t="s">
        <v>37</v>
      </c>
      <c r="AX127" s="13" t="s">
        <v>74</v>
      </c>
      <c r="AY127" s="240" t="s">
        <v>172</v>
      </c>
    </row>
    <row r="128" s="13" customFormat="1">
      <c r="A128" s="13"/>
      <c r="B128" s="230"/>
      <c r="C128" s="231"/>
      <c r="D128" s="224" t="s">
        <v>183</v>
      </c>
      <c r="E128" s="232" t="s">
        <v>290</v>
      </c>
      <c r="F128" s="233" t="s">
        <v>355</v>
      </c>
      <c r="G128" s="231"/>
      <c r="H128" s="234">
        <v>1.8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183</v>
      </c>
      <c r="AU128" s="240" t="s">
        <v>82</v>
      </c>
      <c r="AV128" s="13" t="s">
        <v>84</v>
      </c>
      <c r="AW128" s="13" t="s">
        <v>37</v>
      </c>
      <c r="AX128" s="13" t="s">
        <v>74</v>
      </c>
      <c r="AY128" s="240" t="s">
        <v>172</v>
      </c>
    </row>
    <row r="129" s="13" customFormat="1">
      <c r="A129" s="13"/>
      <c r="B129" s="230"/>
      <c r="C129" s="231"/>
      <c r="D129" s="224" t="s">
        <v>183</v>
      </c>
      <c r="E129" s="232" t="s">
        <v>356</v>
      </c>
      <c r="F129" s="233" t="s">
        <v>357</v>
      </c>
      <c r="G129" s="231"/>
      <c r="H129" s="234">
        <v>33.739999999999995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183</v>
      </c>
      <c r="AU129" s="240" t="s">
        <v>82</v>
      </c>
      <c r="AV129" s="13" t="s">
        <v>84</v>
      </c>
      <c r="AW129" s="13" t="s">
        <v>37</v>
      </c>
      <c r="AX129" s="13" t="s">
        <v>82</v>
      </c>
      <c r="AY129" s="240" t="s">
        <v>172</v>
      </c>
    </row>
    <row r="130" s="2" customFormat="1" ht="21.75" customHeight="1">
      <c r="A130" s="39"/>
      <c r="B130" s="40"/>
      <c r="C130" s="211" t="s">
        <v>229</v>
      </c>
      <c r="D130" s="211" t="s">
        <v>173</v>
      </c>
      <c r="E130" s="212" t="s">
        <v>358</v>
      </c>
      <c r="F130" s="213" t="s">
        <v>359</v>
      </c>
      <c r="G130" s="214" t="s">
        <v>327</v>
      </c>
      <c r="H130" s="215">
        <v>1.2</v>
      </c>
      <c r="I130" s="216"/>
      <c r="J130" s="217">
        <f>ROUND(I130*H130,2)</f>
        <v>0</v>
      </c>
      <c r="K130" s="213" t="s">
        <v>177</v>
      </c>
      <c r="L130" s="45"/>
      <c r="M130" s="218" t="s">
        <v>19</v>
      </c>
      <c r="N130" s="219" t="s">
        <v>45</v>
      </c>
      <c r="O130" s="85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2" t="s">
        <v>171</v>
      </c>
      <c r="AT130" s="222" t="s">
        <v>173</v>
      </c>
      <c r="AU130" s="222" t="s">
        <v>82</v>
      </c>
      <c r="AY130" s="18" t="s">
        <v>172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8" t="s">
        <v>82</v>
      </c>
      <c r="BK130" s="223">
        <f>ROUND(I130*H130,2)</f>
        <v>0</v>
      </c>
      <c r="BL130" s="18" t="s">
        <v>171</v>
      </c>
      <c r="BM130" s="222" t="s">
        <v>360</v>
      </c>
    </row>
    <row r="131" s="2" customFormat="1">
      <c r="A131" s="39"/>
      <c r="B131" s="40"/>
      <c r="C131" s="41"/>
      <c r="D131" s="224" t="s">
        <v>179</v>
      </c>
      <c r="E131" s="41"/>
      <c r="F131" s="225" t="s">
        <v>361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179</v>
      </c>
      <c r="AU131" s="18" t="s">
        <v>82</v>
      </c>
    </row>
    <row r="132" s="2" customFormat="1">
      <c r="A132" s="39"/>
      <c r="B132" s="40"/>
      <c r="C132" s="41"/>
      <c r="D132" s="224" t="s">
        <v>181</v>
      </c>
      <c r="E132" s="41"/>
      <c r="F132" s="229" t="s">
        <v>346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181</v>
      </c>
      <c r="AU132" s="18" t="s">
        <v>82</v>
      </c>
    </row>
    <row r="133" s="13" customFormat="1">
      <c r="A133" s="13"/>
      <c r="B133" s="230"/>
      <c r="C133" s="231"/>
      <c r="D133" s="224" t="s">
        <v>183</v>
      </c>
      <c r="E133" s="232" t="s">
        <v>362</v>
      </c>
      <c r="F133" s="233" t="s">
        <v>363</v>
      </c>
      <c r="G133" s="231"/>
      <c r="H133" s="234">
        <v>1.2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183</v>
      </c>
      <c r="AU133" s="240" t="s">
        <v>82</v>
      </c>
      <c r="AV133" s="13" t="s">
        <v>84</v>
      </c>
      <c r="AW133" s="13" t="s">
        <v>37</v>
      </c>
      <c r="AX133" s="13" t="s">
        <v>82</v>
      </c>
      <c r="AY133" s="240" t="s">
        <v>172</v>
      </c>
    </row>
    <row r="134" s="2" customFormat="1" ht="24.15" customHeight="1">
      <c r="A134" s="39"/>
      <c r="B134" s="40"/>
      <c r="C134" s="211" t="s">
        <v>239</v>
      </c>
      <c r="D134" s="211" t="s">
        <v>173</v>
      </c>
      <c r="E134" s="212" t="s">
        <v>364</v>
      </c>
      <c r="F134" s="213" t="s">
        <v>365</v>
      </c>
      <c r="G134" s="214" t="s">
        <v>297</v>
      </c>
      <c r="H134" s="215">
        <v>68.722999999999999</v>
      </c>
      <c r="I134" s="216"/>
      <c r="J134" s="217">
        <f>ROUND(I134*H134,2)</f>
        <v>0</v>
      </c>
      <c r="K134" s="213" t="s">
        <v>177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366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367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2" customFormat="1">
      <c r="A136" s="39"/>
      <c r="B136" s="40"/>
      <c r="C136" s="41"/>
      <c r="D136" s="224" t="s">
        <v>181</v>
      </c>
      <c r="E136" s="41"/>
      <c r="F136" s="229" t="s">
        <v>368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181</v>
      </c>
      <c r="AU136" s="18" t="s">
        <v>82</v>
      </c>
    </row>
    <row r="137" s="13" customFormat="1">
      <c r="A137" s="13"/>
      <c r="B137" s="230"/>
      <c r="C137" s="231"/>
      <c r="D137" s="224" t="s">
        <v>183</v>
      </c>
      <c r="E137" s="232" t="s">
        <v>210</v>
      </c>
      <c r="F137" s="233" t="s">
        <v>369</v>
      </c>
      <c r="G137" s="231"/>
      <c r="H137" s="234">
        <v>65.642499999999998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183</v>
      </c>
      <c r="AU137" s="240" t="s">
        <v>82</v>
      </c>
      <c r="AV137" s="13" t="s">
        <v>84</v>
      </c>
      <c r="AW137" s="13" t="s">
        <v>37</v>
      </c>
      <c r="AX137" s="13" t="s">
        <v>74</v>
      </c>
      <c r="AY137" s="240" t="s">
        <v>172</v>
      </c>
    </row>
    <row r="138" s="13" customFormat="1">
      <c r="A138" s="13"/>
      <c r="B138" s="230"/>
      <c r="C138" s="231"/>
      <c r="D138" s="224" t="s">
        <v>183</v>
      </c>
      <c r="E138" s="232" t="s">
        <v>277</v>
      </c>
      <c r="F138" s="233" t="s">
        <v>370</v>
      </c>
      <c r="G138" s="231"/>
      <c r="H138" s="234">
        <v>3.0800000000000001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183</v>
      </c>
      <c r="AU138" s="240" t="s">
        <v>82</v>
      </c>
      <c r="AV138" s="13" t="s">
        <v>84</v>
      </c>
      <c r="AW138" s="13" t="s">
        <v>37</v>
      </c>
      <c r="AX138" s="13" t="s">
        <v>74</v>
      </c>
      <c r="AY138" s="240" t="s">
        <v>172</v>
      </c>
    </row>
    <row r="139" s="13" customFormat="1">
      <c r="A139" s="13"/>
      <c r="B139" s="230"/>
      <c r="C139" s="231"/>
      <c r="D139" s="224" t="s">
        <v>183</v>
      </c>
      <c r="E139" s="232" t="s">
        <v>371</v>
      </c>
      <c r="F139" s="233" t="s">
        <v>372</v>
      </c>
      <c r="G139" s="231"/>
      <c r="H139" s="234">
        <v>68.722499999999997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183</v>
      </c>
      <c r="AU139" s="240" t="s">
        <v>82</v>
      </c>
      <c r="AV139" s="13" t="s">
        <v>84</v>
      </c>
      <c r="AW139" s="13" t="s">
        <v>37</v>
      </c>
      <c r="AX139" s="13" t="s">
        <v>82</v>
      </c>
      <c r="AY139" s="240" t="s">
        <v>172</v>
      </c>
    </row>
    <row r="140" s="2" customFormat="1" ht="24.15" customHeight="1">
      <c r="A140" s="39"/>
      <c r="B140" s="40"/>
      <c r="C140" s="211" t="s">
        <v>245</v>
      </c>
      <c r="D140" s="211" t="s">
        <v>173</v>
      </c>
      <c r="E140" s="212" t="s">
        <v>373</v>
      </c>
      <c r="F140" s="213" t="s">
        <v>374</v>
      </c>
      <c r="G140" s="214" t="s">
        <v>327</v>
      </c>
      <c r="H140" s="215">
        <v>64.5</v>
      </c>
      <c r="I140" s="216"/>
      <c r="J140" s="217">
        <f>ROUND(I140*H140,2)</f>
        <v>0</v>
      </c>
      <c r="K140" s="213" t="s">
        <v>19</v>
      </c>
      <c r="L140" s="45"/>
      <c r="M140" s="218" t="s">
        <v>19</v>
      </c>
      <c r="N140" s="219" t="s">
        <v>45</v>
      </c>
      <c r="O140" s="85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2" t="s">
        <v>171</v>
      </c>
      <c r="AT140" s="222" t="s">
        <v>173</v>
      </c>
      <c r="AU140" s="222" t="s">
        <v>82</v>
      </c>
      <c r="AY140" s="18" t="s">
        <v>172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8" t="s">
        <v>82</v>
      </c>
      <c r="BK140" s="223">
        <f>ROUND(I140*H140,2)</f>
        <v>0</v>
      </c>
      <c r="BL140" s="18" t="s">
        <v>171</v>
      </c>
      <c r="BM140" s="222" t="s">
        <v>375</v>
      </c>
    </row>
    <row r="141" s="2" customFormat="1">
      <c r="A141" s="39"/>
      <c r="B141" s="40"/>
      <c r="C141" s="41"/>
      <c r="D141" s="224" t="s">
        <v>179</v>
      </c>
      <c r="E141" s="41"/>
      <c r="F141" s="225" t="s">
        <v>376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179</v>
      </c>
      <c r="AU141" s="18" t="s">
        <v>82</v>
      </c>
    </row>
    <row r="142" s="2" customFormat="1">
      <c r="A142" s="39"/>
      <c r="B142" s="40"/>
      <c r="C142" s="41"/>
      <c r="D142" s="224" t="s">
        <v>181</v>
      </c>
      <c r="E142" s="41"/>
      <c r="F142" s="229" t="s">
        <v>377</v>
      </c>
      <c r="G142" s="41"/>
      <c r="H142" s="41"/>
      <c r="I142" s="226"/>
      <c r="J142" s="41"/>
      <c r="K142" s="41"/>
      <c r="L142" s="45"/>
      <c r="M142" s="227"/>
      <c r="N142" s="22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181</v>
      </c>
      <c r="AU142" s="18" t="s">
        <v>82</v>
      </c>
    </row>
    <row r="143" s="13" customFormat="1">
      <c r="A143" s="13"/>
      <c r="B143" s="230"/>
      <c r="C143" s="231"/>
      <c r="D143" s="224" t="s">
        <v>183</v>
      </c>
      <c r="E143" s="232" t="s">
        <v>378</v>
      </c>
      <c r="F143" s="233" t="s">
        <v>379</v>
      </c>
      <c r="G143" s="231"/>
      <c r="H143" s="234">
        <v>64.5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183</v>
      </c>
      <c r="AU143" s="240" t="s">
        <v>82</v>
      </c>
      <c r="AV143" s="13" t="s">
        <v>84</v>
      </c>
      <c r="AW143" s="13" t="s">
        <v>37</v>
      </c>
      <c r="AX143" s="13" t="s">
        <v>82</v>
      </c>
      <c r="AY143" s="240" t="s">
        <v>172</v>
      </c>
    </row>
    <row r="144" s="2" customFormat="1" ht="21.75" customHeight="1">
      <c r="A144" s="39"/>
      <c r="B144" s="40"/>
      <c r="C144" s="211" t="s">
        <v>251</v>
      </c>
      <c r="D144" s="211" t="s">
        <v>173</v>
      </c>
      <c r="E144" s="212" t="s">
        <v>380</v>
      </c>
      <c r="F144" s="213" t="s">
        <v>381</v>
      </c>
      <c r="G144" s="214" t="s">
        <v>327</v>
      </c>
      <c r="H144" s="215">
        <v>64.5</v>
      </c>
      <c r="I144" s="216"/>
      <c r="J144" s="217">
        <f>ROUND(I144*H144,2)</f>
        <v>0</v>
      </c>
      <c r="K144" s="213" t="s">
        <v>19</v>
      </c>
      <c r="L144" s="45"/>
      <c r="M144" s="218" t="s">
        <v>19</v>
      </c>
      <c r="N144" s="219" t="s">
        <v>45</v>
      </c>
      <c r="O144" s="85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2" t="s">
        <v>171</v>
      </c>
      <c r="AT144" s="222" t="s">
        <v>173</v>
      </c>
      <c r="AU144" s="222" t="s">
        <v>82</v>
      </c>
      <c r="AY144" s="18" t="s">
        <v>172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8" t="s">
        <v>82</v>
      </c>
      <c r="BK144" s="223">
        <f>ROUND(I144*H144,2)</f>
        <v>0</v>
      </c>
      <c r="BL144" s="18" t="s">
        <v>171</v>
      </c>
      <c r="BM144" s="222" t="s">
        <v>382</v>
      </c>
    </row>
    <row r="145" s="2" customFormat="1">
      <c r="A145" s="39"/>
      <c r="B145" s="40"/>
      <c r="C145" s="41"/>
      <c r="D145" s="224" t="s">
        <v>179</v>
      </c>
      <c r="E145" s="41"/>
      <c r="F145" s="225" t="s">
        <v>383</v>
      </c>
      <c r="G145" s="41"/>
      <c r="H145" s="41"/>
      <c r="I145" s="226"/>
      <c r="J145" s="41"/>
      <c r="K145" s="41"/>
      <c r="L145" s="45"/>
      <c r="M145" s="227"/>
      <c r="N145" s="22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179</v>
      </c>
      <c r="AU145" s="18" t="s">
        <v>82</v>
      </c>
    </row>
    <row r="146" s="2" customFormat="1">
      <c r="A146" s="39"/>
      <c r="B146" s="40"/>
      <c r="C146" s="41"/>
      <c r="D146" s="224" t="s">
        <v>181</v>
      </c>
      <c r="E146" s="41"/>
      <c r="F146" s="229" t="s">
        <v>377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181</v>
      </c>
      <c r="AU146" s="18" t="s">
        <v>82</v>
      </c>
    </row>
    <row r="147" s="13" customFormat="1">
      <c r="A147" s="13"/>
      <c r="B147" s="230"/>
      <c r="C147" s="231"/>
      <c r="D147" s="224" t="s">
        <v>183</v>
      </c>
      <c r="E147" s="232" t="s">
        <v>384</v>
      </c>
      <c r="F147" s="233" t="s">
        <v>385</v>
      </c>
      <c r="G147" s="231"/>
      <c r="H147" s="234">
        <v>64.5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183</v>
      </c>
      <c r="AU147" s="240" t="s">
        <v>82</v>
      </c>
      <c r="AV147" s="13" t="s">
        <v>84</v>
      </c>
      <c r="AW147" s="13" t="s">
        <v>37</v>
      </c>
      <c r="AX147" s="13" t="s">
        <v>82</v>
      </c>
      <c r="AY147" s="240" t="s">
        <v>172</v>
      </c>
    </row>
    <row r="148" s="2" customFormat="1" ht="16.5" customHeight="1">
      <c r="A148" s="39"/>
      <c r="B148" s="40"/>
      <c r="C148" s="211" t="s">
        <v>259</v>
      </c>
      <c r="D148" s="211" t="s">
        <v>173</v>
      </c>
      <c r="E148" s="212" t="s">
        <v>386</v>
      </c>
      <c r="F148" s="213" t="s">
        <v>387</v>
      </c>
      <c r="G148" s="214" t="s">
        <v>388</v>
      </c>
      <c r="H148" s="215">
        <v>102.84999999999999</v>
      </c>
      <c r="I148" s="216"/>
      <c r="J148" s="217">
        <f>ROUND(I148*H148,2)</f>
        <v>0</v>
      </c>
      <c r="K148" s="213" t="s">
        <v>177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171</v>
      </c>
      <c r="AT148" s="222" t="s">
        <v>173</v>
      </c>
      <c r="AU148" s="222" t="s">
        <v>82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389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390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82</v>
      </c>
    </row>
    <row r="150" s="2" customFormat="1">
      <c r="A150" s="39"/>
      <c r="B150" s="40"/>
      <c r="C150" s="41"/>
      <c r="D150" s="224" t="s">
        <v>181</v>
      </c>
      <c r="E150" s="41"/>
      <c r="F150" s="229" t="s">
        <v>391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181</v>
      </c>
      <c r="AU150" s="18" t="s">
        <v>82</v>
      </c>
    </row>
    <row r="151" s="13" customFormat="1">
      <c r="A151" s="13"/>
      <c r="B151" s="230"/>
      <c r="C151" s="231"/>
      <c r="D151" s="224" t="s">
        <v>183</v>
      </c>
      <c r="E151" s="232" t="s">
        <v>218</v>
      </c>
      <c r="F151" s="233" t="s">
        <v>392</v>
      </c>
      <c r="G151" s="231"/>
      <c r="H151" s="234">
        <v>102.84999999999999</v>
      </c>
      <c r="I151" s="235"/>
      <c r="J151" s="231"/>
      <c r="K151" s="231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183</v>
      </c>
      <c r="AU151" s="240" t="s">
        <v>82</v>
      </c>
      <c r="AV151" s="13" t="s">
        <v>84</v>
      </c>
      <c r="AW151" s="13" t="s">
        <v>37</v>
      </c>
      <c r="AX151" s="13" t="s">
        <v>82</v>
      </c>
      <c r="AY151" s="240" t="s">
        <v>172</v>
      </c>
    </row>
    <row r="152" s="12" customFormat="1" ht="25.92" customHeight="1">
      <c r="A152" s="12"/>
      <c r="B152" s="197"/>
      <c r="C152" s="198"/>
      <c r="D152" s="199" t="s">
        <v>73</v>
      </c>
      <c r="E152" s="200" t="s">
        <v>226</v>
      </c>
      <c r="F152" s="200" t="s">
        <v>80</v>
      </c>
      <c r="G152" s="198"/>
      <c r="H152" s="198"/>
      <c r="I152" s="201"/>
      <c r="J152" s="202">
        <f>BK152</f>
        <v>0</v>
      </c>
      <c r="K152" s="198"/>
      <c r="L152" s="203"/>
      <c r="M152" s="204"/>
      <c r="N152" s="205"/>
      <c r="O152" s="205"/>
      <c r="P152" s="206">
        <f>P153</f>
        <v>0</v>
      </c>
      <c r="Q152" s="205"/>
      <c r="R152" s="206">
        <f>R153</f>
        <v>0</v>
      </c>
      <c r="S152" s="205"/>
      <c r="T152" s="207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8" t="s">
        <v>203</v>
      </c>
      <c r="AT152" s="209" t="s">
        <v>73</v>
      </c>
      <c r="AU152" s="209" t="s">
        <v>74</v>
      </c>
      <c r="AY152" s="208" t="s">
        <v>172</v>
      </c>
      <c r="BK152" s="210">
        <f>BK153</f>
        <v>0</v>
      </c>
    </row>
    <row r="153" s="12" customFormat="1" ht="22.8" customHeight="1">
      <c r="A153" s="12"/>
      <c r="B153" s="197"/>
      <c r="C153" s="198"/>
      <c r="D153" s="199" t="s">
        <v>73</v>
      </c>
      <c r="E153" s="241" t="s">
        <v>393</v>
      </c>
      <c r="F153" s="241" t="s">
        <v>394</v>
      </c>
      <c r="G153" s="198"/>
      <c r="H153" s="198"/>
      <c r="I153" s="201"/>
      <c r="J153" s="242">
        <f>BK153</f>
        <v>0</v>
      </c>
      <c r="K153" s="198"/>
      <c r="L153" s="203"/>
      <c r="M153" s="204"/>
      <c r="N153" s="205"/>
      <c r="O153" s="205"/>
      <c r="P153" s="206">
        <f>SUM(P154:P156)</f>
        <v>0</v>
      </c>
      <c r="Q153" s="205"/>
      <c r="R153" s="206">
        <f>SUM(R154:R156)</f>
        <v>0</v>
      </c>
      <c r="S153" s="205"/>
      <c r="T153" s="207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8" t="s">
        <v>203</v>
      </c>
      <c r="AT153" s="209" t="s">
        <v>73</v>
      </c>
      <c r="AU153" s="209" t="s">
        <v>82</v>
      </c>
      <c r="AY153" s="208" t="s">
        <v>172</v>
      </c>
      <c r="BK153" s="210">
        <f>SUM(BK154:BK156)</f>
        <v>0</v>
      </c>
    </row>
    <row r="154" s="2" customFormat="1" ht="16.5" customHeight="1">
      <c r="A154" s="39"/>
      <c r="B154" s="40"/>
      <c r="C154" s="211" t="s">
        <v>395</v>
      </c>
      <c r="D154" s="211" t="s">
        <v>173</v>
      </c>
      <c r="E154" s="212" t="s">
        <v>396</v>
      </c>
      <c r="F154" s="213" t="s">
        <v>397</v>
      </c>
      <c r="G154" s="214" t="s">
        <v>297</v>
      </c>
      <c r="H154" s="215">
        <v>-68.722999999999999</v>
      </c>
      <c r="I154" s="216"/>
      <c r="J154" s="217">
        <f>ROUND(I154*H154,2)</f>
        <v>0</v>
      </c>
      <c r="K154" s="213" t="s">
        <v>233</v>
      </c>
      <c r="L154" s="45"/>
      <c r="M154" s="218" t="s">
        <v>19</v>
      </c>
      <c r="N154" s="219" t="s">
        <v>45</v>
      </c>
      <c r="O154" s="85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2" t="s">
        <v>234</v>
      </c>
      <c r="AT154" s="222" t="s">
        <v>173</v>
      </c>
      <c r="AU154" s="222" t="s">
        <v>84</v>
      </c>
      <c r="AY154" s="18" t="s">
        <v>172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8" t="s">
        <v>82</v>
      </c>
      <c r="BK154" s="223">
        <f>ROUND(I154*H154,2)</f>
        <v>0</v>
      </c>
      <c r="BL154" s="18" t="s">
        <v>234</v>
      </c>
      <c r="BM154" s="222" t="s">
        <v>398</v>
      </c>
    </row>
    <row r="155" s="2" customFormat="1">
      <c r="A155" s="39"/>
      <c r="B155" s="40"/>
      <c r="C155" s="41"/>
      <c r="D155" s="224" t="s">
        <v>179</v>
      </c>
      <c r="E155" s="41"/>
      <c r="F155" s="225" t="s">
        <v>399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179</v>
      </c>
      <c r="AU155" s="18" t="s">
        <v>84</v>
      </c>
    </row>
    <row r="156" s="2" customFormat="1">
      <c r="A156" s="39"/>
      <c r="B156" s="40"/>
      <c r="C156" s="41"/>
      <c r="D156" s="243" t="s">
        <v>237</v>
      </c>
      <c r="E156" s="41"/>
      <c r="F156" s="244" t="s">
        <v>400</v>
      </c>
      <c r="G156" s="41"/>
      <c r="H156" s="41"/>
      <c r="I156" s="226"/>
      <c r="J156" s="41"/>
      <c r="K156" s="41"/>
      <c r="L156" s="45"/>
      <c r="M156" s="245"/>
      <c r="N156" s="246"/>
      <c r="O156" s="247"/>
      <c r="P156" s="247"/>
      <c r="Q156" s="247"/>
      <c r="R156" s="247"/>
      <c r="S156" s="247"/>
      <c r="T156" s="248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237</v>
      </c>
      <c r="AU156" s="18" t="s">
        <v>84</v>
      </c>
    </row>
    <row r="157" s="2" customFormat="1" ht="6.96" customHeight="1">
      <c r="A157" s="39"/>
      <c r="B157" s="60"/>
      <c r="C157" s="61"/>
      <c r="D157" s="61"/>
      <c r="E157" s="61"/>
      <c r="F157" s="61"/>
      <c r="G157" s="61"/>
      <c r="H157" s="61"/>
      <c r="I157" s="61"/>
      <c r="J157" s="61"/>
      <c r="K157" s="61"/>
      <c r="L157" s="45"/>
      <c r="M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</sheetData>
  <sheetProtection sheet="1" autoFilter="0" formatColumns="0" formatRows="0" objects="1" scenarios="1" spinCount="100000" saltValue="xa4inWBnCsohCIJaATqVWODqLWIMIzm68OIpSStNdJZDLrt/zwm8OJENvu03c90b+nrvWIkk5Om0Kh8hXefYVg==" hashValue="+HmhMbQCoC5629OYjtSVj6KDAFqdNSwB1qED8xC+qViOcLM2wh85wFhde5iFBJ3OxvTlkThjZxU79aQytEWeOA==" algorithmName="SHA-512" password="CC35"/>
  <autoFilter ref="C83:K15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56" r:id="rId1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49" t="s">
        <v>265</v>
      </c>
      <c r="BA2" s="249" t="s">
        <v>265</v>
      </c>
      <c r="BB2" s="249" t="s">
        <v>19</v>
      </c>
      <c r="BC2" s="249" t="s">
        <v>401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378</v>
      </c>
      <c r="BA3" s="249" t="s">
        <v>378</v>
      </c>
      <c r="BB3" s="249" t="s">
        <v>19</v>
      </c>
      <c r="BC3" s="249" t="s">
        <v>402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270</v>
      </c>
      <c r="BA4" s="249" t="s">
        <v>270</v>
      </c>
      <c r="BB4" s="249" t="s">
        <v>19</v>
      </c>
      <c r="BC4" s="249" t="s">
        <v>212</v>
      </c>
      <c r="BD4" s="249" t="s">
        <v>84</v>
      </c>
    </row>
    <row r="5" s="1" customFormat="1" ht="6.96" customHeight="1">
      <c r="B5" s="21"/>
      <c r="L5" s="21"/>
      <c r="AZ5" s="249" t="s">
        <v>403</v>
      </c>
      <c r="BA5" s="249" t="s">
        <v>403</v>
      </c>
      <c r="BB5" s="249" t="s">
        <v>19</v>
      </c>
      <c r="BC5" s="249" t="s">
        <v>404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405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ROUND((SUM(BE83:BE131)),  2)</f>
        <v>0</v>
      </c>
      <c r="G33" s="39"/>
      <c r="H33" s="39"/>
      <c r="I33" s="158">
        <v>0.20999999999999999</v>
      </c>
      <c r="J33" s="157">
        <f>ROUND(((SUM(BE83:BE131))*I33),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ROUND((SUM(BF83:BF131)),  2)</f>
        <v>0</v>
      </c>
      <c r="G34" s="39"/>
      <c r="H34" s="39"/>
      <c r="I34" s="158">
        <v>0.14999999999999999</v>
      </c>
      <c r="J34" s="157">
        <f>ROUND(((SUM(BF83:BF131))*I34),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ROUND((SUM(BG83:BG131)),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ROUND((SUM(BH83:BH131)),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ROUND((SUM(BI83:BI131)),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Cesta pro pěší a cyklist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292</v>
      </c>
      <c r="E61" s="178"/>
      <c r="F61" s="178"/>
      <c r="G61" s="178"/>
      <c r="H61" s="178"/>
      <c r="I61" s="178"/>
      <c r="J61" s="179">
        <f>J89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406</v>
      </c>
      <c r="E62" s="178"/>
      <c r="F62" s="178"/>
      <c r="G62" s="178"/>
      <c r="H62" s="178"/>
      <c r="I62" s="178"/>
      <c r="J62" s="179">
        <f>J94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293</v>
      </c>
      <c r="E63" s="178"/>
      <c r="F63" s="178"/>
      <c r="G63" s="178"/>
      <c r="H63" s="178"/>
      <c r="I63" s="178"/>
      <c r="J63" s="179">
        <f>J125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101 - Cesta pro pěší a cyklist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P84+P89+P94+P125</f>
        <v>0</v>
      </c>
      <c r="Q83" s="97"/>
      <c r="R83" s="194">
        <f>R84+R89+R94+R125</f>
        <v>0</v>
      </c>
      <c r="S83" s="97"/>
      <c r="T83" s="195">
        <f>T84+T89+T94+T125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BK84+BK89+BK94+BK125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SUM(P85:P88)</f>
        <v>0</v>
      </c>
      <c r="Q84" s="205"/>
      <c r="R84" s="206">
        <f>SUM(R85:R88)</f>
        <v>0</v>
      </c>
      <c r="S84" s="205"/>
      <c r="T84" s="207">
        <f>SUM(T85:T88)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SUM(BK85:BK88)</f>
        <v>0</v>
      </c>
    </row>
    <row r="85" s="2" customFormat="1" ht="44.25" customHeight="1">
      <c r="A85" s="39"/>
      <c r="B85" s="40"/>
      <c r="C85" s="211" t="s">
        <v>82</v>
      </c>
      <c r="D85" s="211" t="s">
        <v>173</v>
      </c>
      <c r="E85" s="212" t="s">
        <v>407</v>
      </c>
      <c r="F85" s="213" t="s">
        <v>408</v>
      </c>
      <c r="G85" s="214" t="s">
        <v>297</v>
      </c>
      <c r="H85" s="215">
        <v>16.800000000000001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409</v>
      </c>
    </row>
    <row r="86" s="2" customFormat="1">
      <c r="A86" s="39"/>
      <c r="B86" s="40"/>
      <c r="C86" s="41"/>
      <c r="D86" s="224" t="s">
        <v>179</v>
      </c>
      <c r="E86" s="41"/>
      <c r="F86" s="225" t="s">
        <v>410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2" customFormat="1">
      <c r="A87" s="39"/>
      <c r="B87" s="40"/>
      <c r="C87" s="41"/>
      <c r="D87" s="224" t="s">
        <v>181</v>
      </c>
      <c r="E87" s="41"/>
      <c r="F87" s="229" t="s">
        <v>300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181</v>
      </c>
      <c r="AU87" s="18" t="s">
        <v>82</v>
      </c>
    </row>
    <row r="88" s="13" customFormat="1">
      <c r="A88" s="13"/>
      <c r="B88" s="230"/>
      <c r="C88" s="231"/>
      <c r="D88" s="224" t="s">
        <v>183</v>
      </c>
      <c r="E88" s="232" t="s">
        <v>184</v>
      </c>
      <c r="F88" s="233" t="s">
        <v>411</v>
      </c>
      <c r="G88" s="231"/>
      <c r="H88" s="234">
        <v>16.800000000000001</v>
      </c>
      <c r="I88" s="235"/>
      <c r="J88" s="231"/>
      <c r="K88" s="231"/>
      <c r="L88" s="236"/>
      <c r="M88" s="237"/>
      <c r="N88" s="238"/>
      <c r="O88" s="238"/>
      <c r="P88" s="238"/>
      <c r="Q88" s="238"/>
      <c r="R88" s="238"/>
      <c r="S88" s="238"/>
      <c r="T88" s="239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40" t="s">
        <v>183</v>
      </c>
      <c r="AU88" s="240" t="s">
        <v>82</v>
      </c>
      <c r="AV88" s="13" t="s">
        <v>84</v>
      </c>
      <c r="AW88" s="13" t="s">
        <v>37</v>
      </c>
      <c r="AX88" s="13" t="s">
        <v>82</v>
      </c>
      <c r="AY88" s="240" t="s">
        <v>172</v>
      </c>
    </row>
    <row r="89" s="12" customFormat="1" ht="25.92" customHeight="1">
      <c r="A89" s="12"/>
      <c r="B89" s="197"/>
      <c r="C89" s="198"/>
      <c r="D89" s="199" t="s">
        <v>73</v>
      </c>
      <c r="E89" s="200" t="s">
        <v>82</v>
      </c>
      <c r="F89" s="200" t="s">
        <v>310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SUM(P90:P93)</f>
        <v>0</v>
      </c>
      <c r="Q89" s="205"/>
      <c r="R89" s="206">
        <f>SUM(R90:R93)</f>
        <v>0</v>
      </c>
      <c r="S89" s="205"/>
      <c r="T89" s="207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171</v>
      </c>
      <c r="AT89" s="209" t="s">
        <v>73</v>
      </c>
      <c r="AU89" s="209" t="s">
        <v>74</v>
      </c>
      <c r="AY89" s="208" t="s">
        <v>172</v>
      </c>
      <c r="BK89" s="210">
        <f>SUM(BK90:BK93)</f>
        <v>0</v>
      </c>
    </row>
    <row r="90" s="2" customFormat="1" ht="24.15" customHeight="1">
      <c r="A90" s="39"/>
      <c r="B90" s="40"/>
      <c r="C90" s="211" t="s">
        <v>84</v>
      </c>
      <c r="D90" s="211" t="s">
        <v>173</v>
      </c>
      <c r="E90" s="212" t="s">
        <v>412</v>
      </c>
      <c r="F90" s="213" t="s">
        <v>413</v>
      </c>
      <c r="G90" s="214" t="s">
        <v>313</v>
      </c>
      <c r="H90" s="215">
        <v>8.4000000000000004</v>
      </c>
      <c r="I90" s="216"/>
      <c r="J90" s="217">
        <f>ROUND(I90*H90,2)</f>
        <v>0</v>
      </c>
      <c r="K90" s="213" t="s">
        <v>177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82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414</v>
      </c>
    </row>
    <row r="91" s="2" customFormat="1">
      <c r="A91" s="39"/>
      <c r="B91" s="40"/>
      <c r="C91" s="41"/>
      <c r="D91" s="224" t="s">
        <v>179</v>
      </c>
      <c r="E91" s="41"/>
      <c r="F91" s="225" t="s">
        <v>415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82</v>
      </c>
    </row>
    <row r="92" s="2" customFormat="1">
      <c r="A92" s="39"/>
      <c r="B92" s="40"/>
      <c r="C92" s="41"/>
      <c r="D92" s="224" t="s">
        <v>181</v>
      </c>
      <c r="E92" s="41"/>
      <c r="F92" s="229" t="s">
        <v>316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181</v>
      </c>
      <c r="AU92" s="18" t="s">
        <v>82</v>
      </c>
    </row>
    <row r="93" s="13" customFormat="1">
      <c r="A93" s="13"/>
      <c r="B93" s="230"/>
      <c r="C93" s="231"/>
      <c r="D93" s="224" t="s">
        <v>183</v>
      </c>
      <c r="E93" s="232" t="s">
        <v>190</v>
      </c>
      <c r="F93" s="233" t="s">
        <v>416</v>
      </c>
      <c r="G93" s="231"/>
      <c r="H93" s="234">
        <v>8.4000000000000004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82</v>
      </c>
      <c r="AV93" s="13" t="s">
        <v>84</v>
      </c>
      <c r="AW93" s="13" t="s">
        <v>37</v>
      </c>
      <c r="AX93" s="13" t="s">
        <v>82</v>
      </c>
      <c r="AY93" s="240" t="s">
        <v>172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203</v>
      </c>
      <c r="F94" s="200" t="s">
        <v>417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SUM(P95:P124)</f>
        <v>0</v>
      </c>
      <c r="Q94" s="205"/>
      <c r="R94" s="206">
        <f>SUM(R95:R124)</f>
        <v>0</v>
      </c>
      <c r="S94" s="205"/>
      <c r="T94" s="207">
        <f>SUM(T95:T124)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171</v>
      </c>
      <c r="AT94" s="209" t="s">
        <v>73</v>
      </c>
      <c r="AU94" s="209" t="s">
        <v>74</v>
      </c>
      <c r="AY94" s="208" t="s">
        <v>172</v>
      </c>
      <c r="BK94" s="210">
        <f>SUM(BK95:BK124)</f>
        <v>0</v>
      </c>
    </row>
    <row r="95" s="2" customFormat="1" ht="16.5" customHeight="1">
      <c r="A95" s="39"/>
      <c r="B95" s="40"/>
      <c r="C95" s="211" t="s">
        <v>191</v>
      </c>
      <c r="D95" s="211" t="s">
        <v>173</v>
      </c>
      <c r="E95" s="212" t="s">
        <v>418</v>
      </c>
      <c r="F95" s="213" t="s">
        <v>419</v>
      </c>
      <c r="G95" s="214" t="s">
        <v>313</v>
      </c>
      <c r="H95" s="215">
        <v>54.600000000000001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420</v>
      </c>
    </row>
    <row r="96" s="2" customFormat="1">
      <c r="A96" s="39"/>
      <c r="B96" s="40"/>
      <c r="C96" s="41"/>
      <c r="D96" s="224" t="s">
        <v>179</v>
      </c>
      <c r="E96" s="41"/>
      <c r="F96" s="225" t="s">
        <v>421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2" customFormat="1">
      <c r="A97" s="39"/>
      <c r="B97" s="40"/>
      <c r="C97" s="41"/>
      <c r="D97" s="224" t="s">
        <v>181</v>
      </c>
      <c r="E97" s="41"/>
      <c r="F97" s="229" t="s">
        <v>422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181</v>
      </c>
      <c r="AU97" s="18" t="s">
        <v>82</v>
      </c>
    </row>
    <row r="98" s="13" customFormat="1">
      <c r="A98" s="13"/>
      <c r="B98" s="230"/>
      <c r="C98" s="231"/>
      <c r="D98" s="224" t="s">
        <v>183</v>
      </c>
      <c r="E98" s="232" t="s">
        <v>210</v>
      </c>
      <c r="F98" s="233" t="s">
        <v>423</v>
      </c>
      <c r="G98" s="231"/>
      <c r="H98" s="234">
        <v>54.600000000000001</v>
      </c>
      <c r="I98" s="235"/>
      <c r="J98" s="231"/>
      <c r="K98" s="231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183</v>
      </c>
      <c r="AU98" s="240" t="s">
        <v>82</v>
      </c>
      <c r="AV98" s="13" t="s">
        <v>84</v>
      </c>
      <c r="AW98" s="13" t="s">
        <v>37</v>
      </c>
      <c r="AX98" s="13" t="s">
        <v>82</v>
      </c>
      <c r="AY98" s="240" t="s">
        <v>172</v>
      </c>
    </row>
    <row r="99" s="2" customFormat="1" ht="16.5" customHeight="1">
      <c r="A99" s="39"/>
      <c r="B99" s="40"/>
      <c r="C99" s="211" t="s">
        <v>171</v>
      </c>
      <c r="D99" s="211" t="s">
        <v>173</v>
      </c>
      <c r="E99" s="212" t="s">
        <v>424</v>
      </c>
      <c r="F99" s="213" t="s">
        <v>419</v>
      </c>
      <c r="G99" s="214" t="s">
        <v>313</v>
      </c>
      <c r="H99" s="215">
        <v>97.799999999999997</v>
      </c>
      <c r="I99" s="216"/>
      <c r="J99" s="217">
        <f>ROUND(I99*H99,2)</f>
        <v>0</v>
      </c>
      <c r="K99" s="213" t="s">
        <v>177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425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426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2" customFormat="1">
      <c r="A101" s="39"/>
      <c r="B101" s="40"/>
      <c r="C101" s="41"/>
      <c r="D101" s="224" t="s">
        <v>181</v>
      </c>
      <c r="E101" s="41"/>
      <c r="F101" s="229" t="s">
        <v>422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181</v>
      </c>
      <c r="AU101" s="18" t="s">
        <v>82</v>
      </c>
    </row>
    <row r="102" s="13" customFormat="1">
      <c r="A102" s="13"/>
      <c r="B102" s="230"/>
      <c r="C102" s="231"/>
      <c r="D102" s="224" t="s">
        <v>183</v>
      </c>
      <c r="E102" s="232" t="s">
        <v>378</v>
      </c>
      <c r="F102" s="233" t="s">
        <v>427</v>
      </c>
      <c r="G102" s="231"/>
      <c r="H102" s="234">
        <v>81.299999999999997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183</v>
      </c>
      <c r="AU102" s="240" t="s">
        <v>82</v>
      </c>
      <c r="AV102" s="13" t="s">
        <v>84</v>
      </c>
      <c r="AW102" s="13" t="s">
        <v>37</v>
      </c>
      <c r="AX102" s="13" t="s">
        <v>74</v>
      </c>
      <c r="AY102" s="240" t="s">
        <v>172</v>
      </c>
    </row>
    <row r="103" s="13" customFormat="1">
      <c r="A103" s="13"/>
      <c r="B103" s="230"/>
      <c r="C103" s="231"/>
      <c r="D103" s="224" t="s">
        <v>183</v>
      </c>
      <c r="E103" s="232" t="s">
        <v>403</v>
      </c>
      <c r="F103" s="233" t="s">
        <v>428</v>
      </c>
      <c r="G103" s="231"/>
      <c r="H103" s="234">
        <v>16.5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183</v>
      </c>
      <c r="AU103" s="240" t="s">
        <v>82</v>
      </c>
      <c r="AV103" s="13" t="s">
        <v>84</v>
      </c>
      <c r="AW103" s="13" t="s">
        <v>37</v>
      </c>
      <c r="AX103" s="13" t="s">
        <v>74</v>
      </c>
      <c r="AY103" s="240" t="s">
        <v>172</v>
      </c>
    </row>
    <row r="104" s="13" customFormat="1">
      <c r="A104" s="13"/>
      <c r="B104" s="230"/>
      <c r="C104" s="231"/>
      <c r="D104" s="224" t="s">
        <v>183</v>
      </c>
      <c r="E104" s="232" t="s">
        <v>429</v>
      </c>
      <c r="F104" s="233" t="s">
        <v>430</v>
      </c>
      <c r="G104" s="231"/>
      <c r="H104" s="234">
        <v>97.799999999999997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82</v>
      </c>
      <c r="AV104" s="13" t="s">
        <v>84</v>
      </c>
      <c r="AW104" s="13" t="s">
        <v>37</v>
      </c>
      <c r="AX104" s="13" t="s">
        <v>82</v>
      </c>
      <c r="AY104" s="240" t="s">
        <v>172</v>
      </c>
    </row>
    <row r="105" s="2" customFormat="1" ht="24.15" customHeight="1">
      <c r="A105" s="39"/>
      <c r="B105" s="40"/>
      <c r="C105" s="211" t="s">
        <v>203</v>
      </c>
      <c r="D105" s="211" t="s">
        <v>173</v>
      </c>
      <c r="E105" s="212" t="s">
        <v>431</v>
      </c>
      <c r="F105" s="213" t="s">
        <v>432</v>
      </c>
      <c r="G105" s="214" t="s">
        <v>388</v>
      </c>
      <c r="H105" s="215">
        <v>182</v>
      </c>
      <c r="I105" s="216"/>
      <c r="J105" s="217">
        <f>ROUND(I105*H105,2)</f>
        <v>0</v>
      </c>
      <c r="K105" s="213" t="s">
        <v>177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433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434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2" customFormat="1">
      <c r="A107" s="39"/>
      <c r="B107" s="40"/>
      <c r="C107" s="41"/>
      <c r="D107" s="224" t="s">
        <v>181</v>
      </c>
      <c r="E107" s="41"/>
      <c r="F107" s="229" t="s">
        <v>435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181</v>
      </c>
      <c r="AU107" s="18" t="s">
        <v>82</v>
      </c>
    </row>
    <row r="108" s="13" customFormat="1">
      <c r="A108" s="13"/>
      <c r="B108" s="230"/>
      <c r="C108" s="231"/>
      <c r="D108" s="224" t="s">
        <v>183</v>
      </c>
      <c r="E108" s="232" t="s">
        <v>218</v>
      </c>
      <c r="F108" s="233" t="s">
        <v>436</v>
      </c>
      <c r="G108" s="231"/>
      <c r="H108" s="234">
        <v>182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183</v>
      </c>
      <c r="AU108" s="240" t="s">
        <v>82</v>
      </c>
      <c r="AV108" s="13" t="s">
        <v>84</v>
      </c>
      <c r="AW108" s="13" t="s">
        <v>37</v>
      </c>
      <c r="AX108" s="13" t="s">
        <v>82</v>
      </c>
      <c r="AY108" s="240" t="s">
        <v>172</v>
      </c>
    </row>
    <row r="109" s="2" customFormat="1" ht="16.5" customHeight="1">
      <c r="A109" s="39"/>
      <c r="B109" s="40"/>
      <c r="C109" s="211" t="s">
        <v>212</v>
      </c>
      <c r="D109" s="211" t="s">
        <v>173</v>
      </c>
      <c r="E109" s="212" t="s">
        <v>437</v>
      </c>
      <c r="F109" s="213" t="s">
        <v>438</v>
      </c>
      <c r="G109" s="214" t="s">
        <v>388</v>
      </c>
      <c r="H109" s="215">
        <v>182</v>
      </c>
      <c r="I109" s="216"/>
      <c r="J109" s="217">
        <f>ROUND(I109*H109,2)</f>
        <v>0</v>
      </c>
      <c r="K109" s="213" t="s">
        <v>177</v>
      </c>
      <c r="L109" s="45"/>
      <c r="M109" s="218" t="s">
        <v>19</v>
      </c>
      <c r="N109" s="219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171</v>
      </c>
      <c r="AT109" s="222" t="s">
        <v>173</v>
      </c>
      <c r="AU109" s="222" t="s">
        <v>82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171</v>
      </c>
      <c r="BM109" s="222" t="s">
        <v>439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440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82</v>
      </c>
    </row>
    <row r="111" s="2" customFormat="1">
      <c r="A111" s="39"/>
      <c r="B111" s="40"/>
      <c r="C111" s="41"/>
      <c r="D111" s="224" t="s">
        <v>181</v>
      </c>
      <c r="E111" s="41"/>
      <c r="F111" s="229" t="s">
        <v>441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181</v>
      </c>
      <c r="AU111" s="18" t="s">
        <v>82</v>
      </c>
    </row>
    <row r="112" s="13" customFormat="1">
      <c r="A112" s="13"/>
      <c r="B112" s="230"/>
      <c r="C112" s="231"/>
      <c r="D112" s="224" t="s">
        <v>183</v>
      </c>
      <c r="E112" s="232" t="s">
        <v>225</v>
      </c>
      <c r="F112" s="233" t="s">
        <v>442</v>
      </c>
      <c r="G112" s="231"/>
      <c r="H112" s="234">
        <v>182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183</v>
      </c>
      <c r="AU112" s="240" t="s">
        <v>82</v>
      </c>
      <c r="AV112" s="13" t="s">
        <v>84</v>
      </c>
      <c r="AW112" s="13" t="s">
        <v>37</v>
      </c>
      <c r="AX112" s="13" t="s">
        <v>82</v>
      </c>
      <c r="AY112" s="240" t="s">
        <v>172</v>
      </c>
    </row>
    <row r="113" s="2" customFormat="1" ht="21.75" customHeight="1">
      <c r="A113" s="39"/>
      <c r="B113" s="40"/>
      <c r="C113" s="211" t="s">
        <v>219</v>
      </c>
      <c r="D113" s="211" t="s">
        <v>173</v>
      </c>
      <c r="E113" s="212" t="s">
        <v>443</v>
      </c>
      <c r="F113" s="213" t="s">
        <v>444</v>
      </c>
      <c r="G113" s="214" t="s">
        <v>313</v>
      </c>
      <c r="H113" s="215">
        <v>9.0999999999999996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445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446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2" customFormat="1">
      <c r="A115" s="39"/>
      <c r="B115" s="40"/>
      <c r="C115" s="41"/>
      <c r="D115" s="224" t="s">
        <v>181</v>
      </c>
      <c r="E115" s="41"/>
      <c r="F115" s="229" t="s">
        <v>447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181</v>
      </c>
      <c r="AU115" s="18" t="s">
        <v>82</v>
      </c>
    </row>
    <row r="116" s="13" customFormat="1">
      <c r="A116" s="13"/>
      <c r="B116" s="230"/>
      <c r="C116" s="231"/>
      <c r="D116" s="224" t="s">
        <v>183</v>
      </c>
      <c r="E116" s="232" t="s">
        <v>384</v>
      </c>
      <c r="F116" s="233" t="s">
        <v>448</v>
      </c>
      <c r="G116" s="231"/>
      <c r="H116" s="234">
        <v>9.0999999999999996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82</v>
      </c>
      <c r="AY116" s="240" t="s">
        <v>172</v>
      </c>
    </row>
    <row r="117" s="2" customFormat="1" ht="24.15" customHeight="1">
      <c r="A117" s="39"/>
      <c r="B117" s="40"/>
      <c r="C117" s="211" t="s">
        <v>229</v>
      </c>
      <c r="D117" s="211" t="s">
        <v>173</v>
      </c>
      <c r="E117" s="212" t="s">
        <v>449</v>
      </c>
      <c r="F117" s="213" t="s">
        <v>450</v>
      </c>
      <c r="G117" s="214" t="s">
        <v>388</v>
      </c>
      <c r="H117" s="215">
        <v>271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451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452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2" customFormat="1">
      <c r="A119" s="39"/>
      <c r="B119" s="40"/>
      <c r="C119" s="41"/>
      <c r="D119" s="224" t="s">
        <v>181</v>
      </c>
      <c r="E119" s="41"/>
      <c r="F119" s="229" t="s">
        <v>453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181</v>
      </c>
      <c r="AU119" s="18" t="s">
        <v>82</v>
      </c>
    </row>
    <row r="120" s="13" customFormat="1">
      <c r="A120" s="13"/>
      <c r="B120" s="230"/>
      <c r="C120" s="231"/>
      <c r="D120" s="224" t="s">
        <v>183</v>
      </c>
      <c r="E120" s="232" t="s">
        <v>197</v>
      </c>
      <c r="F120" s="233" t="s">
        <v>454</v>
      </c>
      <c r="G120" s="231"/>
      <c r="H120" s="234">
        <v>271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183</v>
      </c>
      <c r="AU120" s="240" t="s">
        <v>82</v>
      </c>
      <c r="AV120" s="13" t="s">
        <v>84</v>
      </c>
      <c r="AW120" s="13" t="s">
        <v>37</v>
      </c>
      <c r="AX120" s="13" t="s">
        <v>82</v>
      </c>
      <c r="AY120" s="240" t="s">
        <v>172</v>
      </c>
    </row>
    <row r="121" s="2" customFormat="1" ht="24.15" customHeight="1">
      <c r="A121" s="39"/>
      <c r="B121" s="40"/>
      <c r="C121" s="211" t="s">
        <v>239</v>
      </c>
      <c r="D121" s="211" t="s">
        <v>173</v>
      </c>
      <c r="E121" s="212" t="s">
        <v>455</v>
      </c>
      <c r="F121" s="213" t="s">
        <v>456</v>
      </c>
      <c r="G121" s="214" t="s">
        <v>388</v>
      </c>
      <c r="H121" s="215">
        <v>55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457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456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>
      <c r="A123" s="39"/>
      <c r="B123" s="40"/>
      <c r="C123" s="41"/>
      <c r="D123" s="224" t="s">
        <v>181</v>
      </c>
      <c r="E123" s="41"/>
      <c r="F123" s="229" t="s">
        <v>453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181</v>
      </c>
      <c r="AU123" s="18" t="s">
        <v>82</v>
      </c>
    </row>
    <row r="124" s="13" customFormat="1">
      <c r="A124" s="13"/>
      <c r="B124" s="230"/>
      <c r="C124" s="231"/>
      <c r="D124" s="224" t="s">
        <v>183</v>
      </c>
      <c r="E124" s="232" t="s">
        <v>202</v>
      </c>
      <c r="F124" s="233" t="s">
        <v>458</v>
      </c>
      <c r="G124" s="231"/>
      <c r="H124" s="234">
        <v>55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183</v>
      </c>
      <c r="AU124" s="240" t="s">
        <v>82</v>
      </c>
      <c r="AV124" s="13" t="s">
        <v>84</v>
      </c>
      <c r="AW124" s="13" t="s">
        <v>37</v>
      </c>
      <c r="AX124" s="13" t="s">
        <v>82</v>
      </c>
      <c r="AY124" s="240" t="s">
        <v>172</v>
      </c>
    </row>
    <row r="125" s="12" customFormat="1" ht="25.92" customHeight="1">
      <c r="A125" s="12"/>
      <c r="B125" s="197"/>
      <c r="C125" s="198"/>
      <c r="D125" s="199" t="s">
        <v>73</v>
      </c>
      <c r="E125" s="200" t="s">
        <v>239</v>
      </c>
      <c r="F125" s="200" t="s">
        <v>324</v>
      </c>
      <c r="G125" s="198"/>
      <c r="H125" s="198"/>
      <c r="I125" s="201"/>
      <c r="J125" s="202">
        <f>BK125</f>
        <v>0</v>
      </c>
      <c r="K125" s="198"/>
      <c r="L125" s="203"/>
      <c r="M125" s="204"/>
      <c r="N125" s="205"/>
      <c r="O125" s="205"/>
      <c r="P125" s="206">
        <f>SUM(P126:P131)</f>
        <v>0</v>
      </c>
      <c r="Q125" s="205"/>
      <c r="R125" s="206">
        <f>SUM(R126:R131)</f>
        <v>0</v>
      </c>
      <c r="S125" s="205"/>
      <c r="T125" s="207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8" t="s">
        <v>171</v>
      </c>
      <c r="AT125" s="209" t="s">
        <v>73</v>
      </c>
      <c r="AU125" s="209" t="s">
        <v>74</v>
      </c>
      <c r="AY125" s="208" t="s">
        <v>172</v>
      </c>
      <c r="BK125" s="210">
        <f>SUM(BK126:BK131)</f>
        <v>0</v>
      </c>
    </row>
    <row r="126" s="2" customFormat="1" ht="24.15" customHeight="1">
      <c r="A126" s="39"/>
      <c r="B126" s="40"/>
      <c r="C126" s="211" t="s">
        <v>245</v>
      </c>
      <c r="D126" s="211" t="s">
        <v>173</v>
      </c>
      <c r="E126" s="212" t="s">
        <v>459</v>
      </c>
      <c r="F126" s="213" t="s">
        <v>460</v>
      </c>
      <c r="G126" s="214" t="s">
        <v>327</v>
      </c>
      <c r="H126" s="215">
        <v>366</v>
      </c>
      <c r="I126" s="216"/>
      <c r="J126" s="217">
        <f>ROUND(I126*H126,2)</f>
        <v>0</v>
      </c>
      <c r="K126" s="213" t="s">
        <v>177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171</v>
      </c>
      <c r="AT126" s="222" t="s">
        <v>173</v>
      </c>
      <c r="AU126" s="222" t="s">
        <v>82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171</v>
      </c>
      <c r="BM126" s="222" t="s">
        <v>461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462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82</v>
      </c>
    </row>
    <row r="128" s="2" customFormat="1">
      <c r="A128" s="39"/>
      <c r="B128" s="40"/>
      <c r="C128" s="41"/>
      <c r="D128" s="224" t="s">
        <v>181</v>
      </c>
      <c r="E128" s="41"/>
      <c r="F128" s="229" t="s">
        <v>463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181</v>
      </c>
      <c r="AU128" s="18" t="s">
        <v>82</v>
      </c>
    </row>
    <row r="129" s="13" customFormat="1">
      <c r="A129" s="13"/>
      <c r="B129" s="230"/>
      <c r="C129" s="231"/>
      <c r="D129" s="224" t="s">
        <v>183</v>
      </c>
      <c r="E129" s="232" t="s">
        <v>265</v>
      </c>
      <c r="F129" s="233" t="s">
        <v>464</v>
      </c>
      <c r="G129" s="231"/>
      <c r="H129" s="234">
        <v>360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183</v>
      </c>
      <c r="AU129" s="240" t="s">
        <v>82</v>
      </c>
      <c r="AV129" s="13" t="s">
        <v>84</v>
      </c>
      <c r="AW129" s="13" t="s">
        <v>37</v>
      </c>
      <c r="AX129" s="13" t="s">
        <v>74</v>
      </c>
      <c r="AY129" s="240" t="s">
        <v>172</v>
      </c>
    </row>
    <row r="130" s="13" customFormat="1">
      <c r="A130" s="13"/>
      <c r="B130" s="230"/>
      <c r="C130" s="231"/>
      <c r="D130" s="224" t="s">
        <v>183</v>
      </c>
      <c r="E130" s="232" t="s">
        <v>270</v>
      </c>
      <c r="F130" s="233" t="s">
        <v>465</v>
      </c>
      <c r="G130" s="231"/>
      <c r="H130" s="234">
        <v>6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183</v>
      </c>
      <c r="AU130" s="240" t="s">
        <v>82</v>
      </c>
      <c r="AV130" s="13" t="s">
        <v>84</v>
      </c>
      <c r="AW130" s="13" t="s">
        <v>37</v>
      </c>
      <c r="AX130" s="13" t="s">
        <v>74</v>
      </c>
      <c r="AY130" s="240" t="s">
        <v>172</v>
      </c>
    </row>
    <row r="131" s="13" customFormat="1">
      <c r="A131" s="13"/>
      <c r="B131" s="230"/>
      <c r="C131" s="231"/>
      <c r="D131" s="224" t="s">
        <v>183</v>
      </c>
      <c r="E131" s="232" t="s">
        <v>279</v>
      </c>
      <c r="F131" s="233" t="s">
        <v>466</v>
      </c>
      <c r="G131" s="231"/>
      <c r="H131" s="234">
        <v>366</v>
      </c>
      <c r="I131" s="235"/>
      <c r="J131" s="231"/>
      <c r="K131" s="231"/>
      <c r="L131" s="236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183</v>
      </c>
      <c r="AU131" s="240" t="s">
        <v>82</v>
      </c>
      <c r="AV131" s="13" t="s">
        <v>84</v>
      </c>
      <c r="AW131" s="13" t="s">
        <v>37</v>
      </c>
      <c r="AX131" s="13" t="s">
        <v>82</v>
      </c>
      <c r="AY131" s="240" t="s">
        <v>172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sJgUJ1OV/fJfQX+nA6G+rEQsmsAi7p5L59wpKzSRw1P7LO+nUBHWeUxxcD0B+jRcEctZ2dntoMrux7ai+GSj9g==" hashValue="Juh3Wcbc/WETjSOaicHlwUUV/JG47LHTKPLC40v8M1rMAppHffWwsOwWXaDGP/WXaIGztuD9sye7v9UfAj9sWw==" algorithmName="SHA-512" password="CC35"/>
  <autoFilter ref="C82:K13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249" t="s">
        <v>184</v>
      </c>
      <c r="BA2" s="249" t="s">
        <v>184</v>
      </c>
      <c r="BB2" s="249" t="s">
        <v>19</v>
      </c>
      <c r="BC2" s="249" t="s">
        <v>467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266</v>
      </c>
      <c r="BA3" s="249" t="s">
        <v>266</v>
      </c>
      <c r="BB3" s="249" t="s">
        <v>19</v>
      </c>
      <c r="BC3" s="249" t="s">
        <v>468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469</v>
      </c>
      <c r="BA4" s="249" t="s">
        <v>469</v>
      </c>
      <c r="BB4" s="249" t="s">
        <v>19</v>
      </c>
      <c r="BC4" s="249" t="s">
        <v>470</v>
      </c>
      <c r="BD4" s="249" t="s">
        <v>84</v>
      </c>
    </row>
    <row r="5" s="1" customFormat="1" ht="6.96" customHeight="1">
      <c r="B5" s="21"/>
      <c r="L5" s="21"/>
      <c r="AZ5" s="249" t="s">
        <v>471</v>
      </c>
      <c r="BA5" s="249" t="s">
        <v>471</v>
      </c>
      <c r="BB5" s="249" t="s">
        <v>19</v>
      </c>
      <c r="BC5" s="249" t="s">
        <v>472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473</v>
      </c>
      <c r="BA6" s="249" t="s">
        <v>473</v>
      </c>
      <c r="BB6" s="249" t="s">
        <v>19</v>
      </c>
      <c r="BC6" s="249" t="s">
        <v>474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475</v>
      </c>
      <c r="BA7" s="249" t="s">
        <v>475</v>
      </c>
      <c r="BB7" s="249" t="s">
        <v>19</v>
      </c>
      <c r="BC7" s="249" t="s">
        <v>476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477</v>
      </c>
      <c r="BA8" s="249" t="s">
        <v>477</v>
      </c>
      <c r="BB8" s="249" t="s">
        <v>19</v>
      </c>
      <c r="BC8" s="249" t="s">
        <v>478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479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480</v>
      </c>
      <c r="BA9" s="249" t="s">
        <v>480</v>
      </c>
      <c r="BB9" s="249" t="s">
        <v>19</v>
      </c>
      <c r="BC9" s="249" t="s">
        <v>171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481</v>
      </c>
      <c r="BA10" s="249" t="s">
        <v>481</v>
      </c>
      <c r="BB10" s="249" t="s">
        <v>19</v>
      </c>
      <c r="BC10" s="249" t="s">
        <v>191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482</v>
      </c>
      <c r="BA11" s="249" t="s">
        <v>482</v>
      </c>
      <c r="BB11" s="249" t="s">
        <v>19</v>
      </c>
      <c r="BC11" s="249" t="s">
        <v>191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483</v>
      </c>
      <c r="BA12" s="249" t="s">
        <v>483</v>
      </c>
      <c r="BB12" s="249" t="s">
        <v>19</v>
      </c>
      <c r="BC12" s="249" t="s">
        <v>212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484</v>
      </c>
      <c r="BA13" s="249" t="s">
        <v>484</v>
      </c>
      <c r="BB13" s="249" t="s">
        <v>19</v>
      </c>
      <c r="BC13" s="249" t="s">
        <v>485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225</v>
      </c>
      <c r="BA14" s="249" t="s">
        <v>225</v>
      </c>
      <c r="BB14" s="249" t="s">
        <v>19</v>
      </c>
      <c r="BC14" s="249" t="s">
        <v>486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378</v>
      </c>
      <c r="BA15" s="249" t="s">
        <v>378</v>
      </c>
      <c r="BB15" s="249" t="s">
        <v>19</v>
      </c>
      <c r="BC15" s="249" t="s">
        <v>487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488</v>
      </c>
      <c r="BA16" s="249" t="s">
        <v>488</v>
      </c>
      <c r="BB16" s="249" t="s">
        <v>19</v>
      </c>
      <c r="BC16" s="249" t="s">
        <v>489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272</v>
      </c>
      <c r="BA17" s="249" t="s">
        <v>272</v>
      </c>
      <c r="BB17" s="249" t="s">
        <v>19</v>
      </c>
      <c r="BC17" s="249" t="s">
        <v>490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491</v>
      </c>
      <c r="BA18" s="249" t="s">
        <v>491</v>
      </c>
      <c r="BB18" s="249" t="s">
        <v>19</v>
      </c>
      <c r="BC18" s="249" t="s">
        <v>492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493</v>
      </c>
      <c r="BA19" s="249" t="s">
        <v>493</v>
      </c>
      <c r="BB19" s="249" t="s">
        <v>19</v>
      </c>
      <c r="BC19" s="249" t="s">
        <v>494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495</v>
      </c>
      <c r="BA20" s="249" t="s">
        <v>495</v>
      </c>
      <c r="BB20" s="249" t="s">
        <v>19</v>
      </c>
      <c r="BC20" s="249" t="s">
        <v>496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497</v>
      </c>
      <c r="BA21" s="249" t="s">
        <v>497</v>
      </c>
      <c r="BB21" s="249" t="s">
        <v>19</v>
      </c>
      <c r="BC21" s="249" t="s">
        <v>498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499</v>
      </c>
      <c r="BA22" s="249" t="s">
        <v>499</v>
      </c>
      <c r="BB22" s="249" t="s">
        <v>19</v>
      </c>
      <c r="BC22" s="249" t="s">
        <v>478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500</v>
      </c>
      <c r="BA23" s="249" t="s">
        <v>500</v>
      </c>
      <c r="BB23" s="249" t="s">
        <v>19</v>
      </c>
      <c r="BC23" s="249" t="s">
        <v>501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502</v>
      </c>
      <c r="BA24" s="249" t="s">
        <v>502</v>
      </c>
      <c r="BB24" s="249" t="s">
        <v>19</v>
      </c>
      <c r="BC24" s="249" t="s">
        <v>503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504</v>
      </c>
      <c r="BA25" s="249" t="s">
        <v>504</v>
      </c>
      <c r="BB25" s="249" t="s">
        <v>19</v>
      </c>
      <c r="BC25" s="249" t="s">
        <v>503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505</v>
      </c>
      <c r="BA26" s="249" t="s">
        <v>505</v>
      </c>
      <c r="BB26" s="249" t="s">
        <v>19</v>
      </c>
      <c r="BC26" s="249" t="s">
        <v>203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506</v>
      </c>
      <c r="BA27" s="253" t="s">
        <v>506</v>
      </c>
      <c r="BB27" s="253" t="s">
        <v>19</v>
      </c>
      <c r="BC27" s="253" t="s">
        <v>267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507</v>
      </c>
      <c r="BA28" s="249" t="s">
        <v>507</v>
      </c>
      <c r="BB28" s="249" t="s">
        <v>19</v>
      </c>
      <c r="BC28" s="249" t="s">
        <v>508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403</v>
      </c>
      <c r="BA29" s="249" t="s">
        <v>403</v>
      </c>
      <c r="BB29" s="249" t="s">
        <v>19</v>
      </c>
      <c r="BC29" s="249" t="s">
        <v>509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510</v>
      </c>
      <c r="BA30" s="249" t="s">
        <v>510</v>
      </c>
      <c r="BB30" s="249" t="s">
        <v>19</v>
      </c>
      <c r="BC30" s="249" t="s">
        <v>511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512</v>
      </c>
      <c r="BA31" s="249" t="s">
        <v>512</v>
      </c>
      <c r="BB31" s="249" t="s">
        <v>19</v>
      </c>
      <c r="BC31" s="249" t="s">
        <v>259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513</v>
      </c>
      <c r="BA32" s="249" t="s">
        <v>513</v>
      </c>
      <c r="BB32" s="249" t="s">
        <v>19</v>
      </c>
      <c r="BC32" s="249" t="s">
        <v>514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ROUND((SUM(BE85:BE271)),  2)</f>
        <v>0</v>
      </c>
      <c r="G33" s="39"/>
      <c r="H33" s="39"/>
      <c r="I33" s="158">
        <v>0.20999999999999999</v>
      </c>
      <c r="J33" s="157">
        <f>ROUND(((SUM(BE85:BE271))*I33),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515</v>
      </c>
      <c r="BA33" s="249" t="s">
        <v>515</v>
      </c>
      <c r="BB33" s="249" t="s">
        <v>19</v>
      </c>
      <c r="BC33" s="249" t="s">
        <v>516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ROUND((SUM(BF85:BF271)),  2)</f>
        <v>0</v>
      </c>
      <c r="G34" s="39"/>
      <c r="H34" s="39"/>
      <c r="I34" s="158">
        <v>0.14999999999999999</v>
      </c>
      <c r="J34" s="157">
        <f>ROUND(((SUM(BF85:BF271))*I34),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517</v>
      </c>
      <c r="BA34" s="249" t="s">
        <v>517</v>
      </c>
      <c r="BB34" s="249" t="s">
        <v>19</v>
      </c>
      <c r="BC34" s="249" t="s">
        <v>518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ROUND((SUM(BG85:BG271)),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519</v>
      </c>
      <c r="BA35" s="249" t="s">
        <v>519</v>
      </c>
      <c r="BB35" s="249" t="s">
        <v>19</v>
      </c>
      <c r="BC35" s="249" t="s">
        <v>518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ROUND((SUM(BH85:BH271)),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520</v>
      </c>
      <c r="BA36" s="249" t="s">
        <v>520</v>
      </c>
      <c r="BB36" s="249" t="s">
        <v>19</v>
      </c>
      <c r="BC36" s="249" t="s">
        <v>521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ROUND((SUM(BI85:BI271)),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522</v>
      </c>
      <c r="BA37" s="249" t="s">
        <v>522</v>
      </c>
      <c r="BB37" s="249" t="s">
        <v>19</v>
      </c>
      <c r="BC37" s="249" t="s">
        <v>523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524</v>
      </c>
      <c r="BA38" s="249" t="s">
        <v>524</v>
      </c>
      <c r="BB38" s="249" t="s">
        <v>19</v>
      </c>
      <c r="BC38" s="249" t="s">
        <v>525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526</v>
      </c>
      <c r="BA39" s="249" t="s">
        <v>526</v>
      </c>
      <c r="BB39" s="249" t="s">
        <v>19</v>
      </c>
      <c r="BC39" s="249" t="s">
        <v>273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527</v>
      </c>
      <c r="BA40" s="249" t="s">
        <v>527</v>
      </c>
      <c r="BB40" s="249" t="s">
        <v>19</v>
      </c>
      <c r="BC40" s="249" t="s">
        <v>191</v>
      </c>
      <c r="BD40" s="249" t="s">
        <v>84</v>
      </c>
    </row>
    <row r="41">
      <c r="AZ41" s="249" t="s">
        <v>528</v>
      </c>
      <c r="BA41" s="249" t="s">
        <v>528</v>
      </c>
      <c r="BB41" s="249" t="s">
        <v>19</v>
      </c>
      <c r="BC41" s="249" t="s">
        <v>191</v>
      </c>
      <c r="BD41" s="249" t="s">
        <v>84</v>
      </c>
    </row>
    <row r="42">
      <c r="AZ42" s="249" t="s">
        <v>529</v>
      </c>
      <c r="BA42" s="249" t="s">
        <v>529</v>
      </c>
      <c r="BB42" s="249" t="s">
        <v>19</v>
      </c>
      <c r="BC42" s="249" t="s">
        <v>530</v>
      </c>
      <c r="BD42" s="249" t="s">
        <v>84</v>
      </c>
    </row>
    <row r="43">
      <c r="AZ43" s="249" t="s">
        <v>531</v>
      </c>
      <c r="BA43" s="249" t="s">
        <v>531</v>
      </c>
      <c r="BB43" s="249" t="s">
        <v>19</v>
      </c>
      <c r="BC43" s="249" t="s">
        <v>259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532</v>
      </c>
      <c r="BA44" s="249" t="s">
        <v>532</v>
      </c>
      <c r="BB44" s="249" t="s">
        <v>19</v>
      </c>
      <c r="BC44" s="249" t="s">
        <v>533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534</v>
      </c>
      <c r="BA45" s="249" t="s">
        <v>534</v>
      </c>
      <c r="BB45" s="249" t="s">
        <v>19</v>
      </c>
      <c r="BC45" s="249" t="s">
        <v>533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535</v>
      </c>
      <c r="BA46" s="249" t="s">
        <v>535</v>
      </c>
      <c r="BB46" s="249" t="s">
        <v>19</v>
      </c>
      <c r="BC46" s="249" t="s">
        <v>536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537</v>
      </c>
      <c r="BA47" s="249" t="s">
        <v>537</v>
      </c>
      <c r="BB47" s="249" t="s">
        <v>19</v>
      </c>
      <c r="BC47" s="249" t="s">
        <v>212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538</v>
      </c>
      <c r="BA48" s="249" t="s">
        <v>538</v>
      </c>
      <c r="BB48" s="249" t="s">
        <v>19</v>
      </c>
      <c r="BC48" s="249" t="s">
        <v>171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539</v>
      </c>
      <c r="BA49" s="249" t="s">
        <v>539</v>
      </c>
      <c r="BB49" s="249" t="s">
        <v>19</v>
      </c>
      <c r="BC49" s="249" t="s">
        <v>219</v>
      </c>
      <c r="BD49" s="249" t="s">
        <v>84</v>
      </c>
    </row>
    <row r="50" s="2" customFormat="1" ht="16.5" customHeight="1">
      <c r="A50" s="39"/>
      <c r="B50" s="40"/>
      <c r="C50" s="41"/>
      <c r="D50" s="41"/>
      <c r="E50" s="70" t="str">
        <f>E9</f>
        <v>SO 102 - Místní komunikace mezi ulicí Dyleňská a Blanická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540</v>
      </c>
      <c r="BA50" s="249" t="s">
        <v>540</v>
      </c>
      <c r="BB50" s="249" t="s">
        <v>19</v>
      </c>
      <c r="BC50" s="249" t="s">
        <v>541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542</v>
      </c>
      <c r="BA51" s="249" t="s">
        <v>542</v>
      </c>
      <c r="BB51" s="249" t="s">
        <v>19</v>
      </c>
      <c r="BC51" s="249" t="s">
        <v>543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544</v>
      </c>
      <c r="BA52" s="249" t="s">
        <v>544</v>
      </c>
      <c r="BB52" s="249" t="s">
        <v>19</v>
      </c>
      <c r="BC52" s="249" t="s">
        <v>545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546</v>
      </c>
      <c r="BA53" s="249" t="s">
        <v>546</v>
      </c>
      <c r="BB53" s="249" t="s">
        <v>19</v>
      </c>
      <c r="BC53" s="249" t="s">
        <v>547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292</v>
      </c>
      <c r="E61" s="178"/>
      <c r="F61" s="178"/>
      <c r="G61" s="178"/>
      <c r="H61" s="178"/>
      <c r="I61" s="178"/>
      <c r="J61" s="179">
        <f>J98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548</v>
      </c>
      <c r="E62" s="178"/>
      <c r="F62" s="178"/>
      <c r="G62" s="178"/>
      <c r="H62" s="178"/>
      <c r="I62" s="178"/>
      <c r="J62" s="179">
        <f>J178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406</v>
      </c>
      <c r="E63" s="178"/>
      <c r="F63" s="178"/>
      <c r="G63" s="178"/>
      <c r="H63" s="178"/>
      <c r="I63" s="178"/>
      <c r="J63" s="179">
        <f>J185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549</v>
      </c>
      <c r="E64" s="178"/>
      <c r="F64" s="178"/>
      <c r="G64" s="178"/>
      <c r="H64" s="178"/>
      <c r="I64" s="178"/>
      <c r="J64" s="179">
        <f>J216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293</v>
      </c>
      <c r="E65" s="178"/>
      <c r="F65" s="178"/>
      <c r="G65" s="178"/>
      <c r="H65" s="178"/>
      <c r="I65" s="178"/>
      <c r="J65" s="179">
        <f>J232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102 - Místní komunikace mezi ulicí Dyleňská a Blanická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P86+P98+P178+P185+P216+P232</f>
        <v>0</v>
      </c>
      <c r="Q85" s="97"/>
      <c r="R85" s="194">
        <f>R86+R98+R178+R185+R216+R232</f>
        <v>0</v>
      </c>
      <c r="S85" s="97"/>
      <c r="T85" s="195">
        <f>T86+T98+T178+T185+T216+T232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BK86+BK98+BK178+BK185+BK216+BK232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SUM(P87:P97)</f>
        <v>0</v>
      </c>
      <c r="Q86" s="205"/>
      <c r="R86" s="206">
        <f>SUM(R87:R97)</f>
        <v>0</v>
      </c>
      <c r="S86" s="205"/>
      <c r="T86" s="207">
        <f>SUM(T87:T97)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SUM(BK87:BK97)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407</v>
      </c>
      <c r="F87" s="213" t="s">
        <v>408</v>
      </c>
      <c r="G87" s="214" t="s">
        <v>297</v>
      </c>
      <c r="H87" s="215">
        <v>417.44999999999999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550</v>
      </c>
    </row>
    <row r="88" s="2" customFormat="1">
      <c r="A88" s="39"/>
      <c r="B88" s="40"/>
      <c r="C88" s="41"/>
      <c r="D88" s="224" t="s">
        <v>179</v>
      </c>
      <c r="E88" s="41"/>
      <c r="F88" s="225" t="s">
        <v>410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2" customFormat="1">
      <c r="A89" s="39"/>
      <c r="B89" s="40"/>
      <c r="C89" s="41"/>
      <c r="D89" s="224" t="s">
        <v>181</v>
      </c>
      <c r="E89" s="41"/>
      <c r="F89" s="229" t="s">
        <v>300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181</v>
      </c>
      <c r="AU89" s="18" t="s">
        <v>82</v>
      </c>
    </row>
    <row r="90" s="13" customFormat="1">
      <c r="A90" s="13"/>
      <c r="B90" s="230"/>
      <c r="C90" s="231"/>
      <c r="D90" s="224" t="s">
        <v>183</v>
      </c>
      <c r="E90" s="232" t="s">
        <v>184</v>
      </c>
      <c r="F90" s="233" t="s">
        <v>551</v>
      </c>
      <c r="G90" s="231"/>
      <c r="H90" s="234">
        <v>412.5</v>
      </c>
      <c r="I90" s="235"/>
      <c r="J90" s="231"/>
      <c r="K90" s="231"/>
      <c r="L90" s="236"/>
      <c r="M90" s="237"/>
      <c r="N90" s="238"/>
      <c r="O90" s="238"/>
      <c r="P90" s="238"/>
      <c r="Q90" s="238"/>
      <c r="R90" s="238"/>
      <c r="S90" s="238"/>
      <c r="T90" s="23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0" t="s">
        <v>183</v>
      </c>
      <c r="AU90" s="240" t="s">
        <v>82</v>
      </c>
      <c r="AV90" s="13" t="s">
        <v>84</v>
      </c>
      <c r="AW90" s="13" t="s">
        <v>37</v>
      </c>
      <c r="AX90" s="13" t="s">
        <v>74</v>
      </c>
      <c r="AY90" s="240" t="s">
        <v>172</v>
      </c>
    </row>
    <row r="91" s="13" customFormat="1">
      <c r="A91" s="13"/>
      <c r="B91" s="230"/>
      <c r="C91" s="231"/>
      <c r="D91" s="224" t="s">
        <v>183</v>
      </c>
      <c r="E91" s="232" t="s">
        <v>488</v>
      </c>
      <c r="F91" s="233" t="s">
        <v>552</v>
      </c>
      <c r="G91" s="231"/>
      <c r="H91" s="234">
        <v>1.3500000000000001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183</v>
      </c>
      <c r="AU91" s="240" t="s">
        <v>82</v>
      </c>
      <c r="AV91" s="13" t="s">
        <v>84</v>
      </c>
      <c r="AW91" s="13" t="s">
        <v>37</v>
      </c>
      <c r="AX91" s="13" t="s">
        <v>74</v>
      </c>
      <c r="AY91" s="240" t="s">
        <v>172</v>
      </c>
    </row>
    <row r="92" s="13" customFormat="1">
      <c r="A92" s="13"/>
      <c r="B92" s="230"/>
      <c r="C92" s="231"/>
      <c r="D92" s="224" t="s">
        <v>183</v>
      </c>
      <c r="E92" s="232" t="s">
        <v>510</v>
      </c>
      <c r="F92" s="233" t="s">
        <v>553</v>
      </c>
      <c r="G92" s="231"/>
      <c r="H92" s="234">
        <v>3.6000000000000001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183</v>
      </c>
      <c r="AU92" s="240" t="s">
        <v>82</v>
      </c>
      <c r="AV92" s="13" t="s">
        <v>84</v>
      </c>
      <c r="AW92" s="13" t="s">
        <v>37</v>
      </c>
      <c r="AX92" s="13" t="s">
        <v>74</v>
      </c>
      <c r="AY92" s="240" t="s">
        <v>172</v>
      </c>
    </row>
    <row r="93" s="13" customFormat="1">
      <c r="A93" s="13"/>
      <c r="B93" s="230"/>
      <c r="C93" s="231"/>
      <c r="D93" s="224" t="s">
        <v>183</v>
      </c>
      <c r="E93" s="232" t="s">
        <v>554</v>
      </c>
      <c r="F93" s="233" t="s">
        <v>555</v>
      </c>
      <c r="G93" s="231"/>
      <c r="H93" s="234">
        <v>417.45000000000005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82</v>
      </c>
      <c r="AV93" s="13" t="s">
        <v>84</v>
      </c>
      <c r="AW93" s="13" t="s">
        <v>37</v>
      </c>
      <c r="AX93" s="13" t="s">
        <v>82</v>
      </c>
      <c r="AY93" s="240" t="s">
        <v>172</v>
      </c>
    </row>
    <row r="94" s="2" customFormat="1" ht="37.8" customHeight="1">
      <c r="A94" s="39"/>
      <c r="B94" s="40"/>
      <c r="C94" s="211" t="s">
        <v>84</v>
      </c>
      <c r="D94" s="211" t="s">
        <v>173</v>
      </c>
      <c r="E94" s="212" t="s">
        <v>295</v>
      </c>
      <c r="F94" s="213" t="s">
        <v>296</v>
      </c>
      <c r="G94" s="214" t="s">
        <v>297</v>
      </c>
      <c r="H94" s="215">
        <v>267.30000000000001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556</v>
      </c>
    </row>
    <row r="95" s="2" customFormat="1">
      <c r="A95" s="39"/>
      <c r="B95" s="40"/>
      <c r="C95" s="41"/>
      <c r="D95" s="224" t="s">
        <v>179</v>
      </c>
      <c r="E95" s="41"/>
      <c r="F95" s="225" t="s">
        <v>299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2" customFormat="1">
      <c r="A96" s="39"/>
      <c r="B96" s="40"/>
      <c r="C96" s="41"/>
      <c r="D96" s="224" t="s">
        <v>181</v>
      </c>
      <c r="E96" s="41"/>
      <c r="F96" s="229" t="s">
        <v>300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181</v>
      </c>
      <c r="AU96" s="18" t="s">
        <v>82</v>
      </c>
    </row>
    <row r="97" s="13" customFormat="1">
      <c r="A97" s="13"/>
      <c r="B97" s="230"/>
      <c r="C97" s="231"/>
      <c r="D97" s="224" t="s">
        <v>183</v>
      </c>
      <c r="E97" s="232" t="s">
        <v>190</v>
      </c>
      <c r="F97" s="233" t="s">
        <v>557</v>
      </c>
      <c r="G97" s="231"/>
      <c r="H97" s="234">
        <v>267.30000000000001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183</v>
      </c>
      <c r="AU97" s="240" t="s">
        <v>82</v>
      </c>
      <c r="AV97" s="13" t="s">
        <v>84</v>
      </c>
      <c r="AW97" s="13" t="s">
        <v>37</v>
      </c>
      <c r="AX97" s="13" t="s">
        <v>82</v>
      </c>
      <c r="AY97" s="240" t="s">
        <v>172</v>
      </c>
    </row>
    <row r="98" s="12" customFormat="1" ht="25.92" customHeight="1">
      <c r="A98" s="12"/>
      <c r="B98" s="197"/>
      <c r="C98" s="198"/>
      <c r="D98" s="199" t="s">
        <v>73</v>
      </c>
      <c r="E98" s="200" t="s">
        <v>82</v>
      </c>
      <c r="F98" s="200" t="s">
        <v>310</v>
      </c>
      <c r="G98" s="198"/>
      <c r="H98" s="198"/>
      <c r="I98" s="201"/>
      <c r="J98" s="202">
        <f>BK98</f>
        <v>0</v>
      </c>
      <c r="K98" s="198"/>
      <c r="L98" s="203"/>
      <c r="M98" s="204"/>
      <c r="N98" s="205"/>
      <c r="O98" s="205"/>
      <c r="P98" s="206">
        <f>SUM(P99:P177)</f>
        <v>0</v>
      </c>
      <c r="Q98" s="205"/>
      <c r="R98" s="206">
        <f>SUM(R99:R177)</f>
        <v>0</v>
      </c>
      <c r="S98" s="205"/>
      <c r="T98" s="207">
        <f>SUM(T99:T177)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171</v>
      </c>
      <c r="AT98" s="209" t="s">
        <v>73</v>
      </c>
      <c r="AU98" s="209" t="s">
        <v>74</v>
      </c>
      <c r="AY98" s="208" t="s">
        <v>172</v>
      </c>
      <c r="BK98" s="210">
        <f>SUM(BK99:BK177)</f>
        <v>0</v>
      </c>
    </row>
    <row r="99" s="2" customFormat="1" ht="24.15" customHeight="1">
      <c r="A99" s="39"/>
      <c r="B99" s="40"/>
      <c r="C99" s="211" t="s">
        <v>191</v>
      </c>
      <c r="D99" s="211" t="s">
        <v>173</v>
      </c>
      <c r="E99" s="212" t="s">
        <v>412</v>
      </c>
      <c r="F99" s="213" t="s">
        <v>413</v>
      </c>
      <c r="G99" s="214" t="s">
        <v>313</v>
      </c>
      <c r="H99" s="215">
        <v>121.5</v>
      </c>
      <c r="I99" s="216"/>
      <c r="J99" s="217">
        <f>ROUND(I99*H99,2)</f>
        <v>0</v>
      </c>
      <c r="K99" s="213" t="s">
        <v>177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558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415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2" customFormat="1">
      <c r="A101" s="39"/>
      <c r="B101" s="40"/>
      <c r="C101" s="41"/>
      <c r="D101" s="224" t="s">
        <v>181</v>
      </c>
      <c r="E101" s="41"/>
      <c r="F101" s="229" t="s">
        <v>316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181</v>
      </c>
      <c r="AU101" s="18" t="s">
        <v>82</v>
      </c>
    </row>
    <row r="102" s="13" customFormat="1">
      <c r="A102" s="13"/>
      <c r="B102" s="230"/>
      <c r="C102" s="231"/>
      <c r="D102" s="224" t="s">
        <v>183</v>
      </c>
      <c r="E102" s="232" t="s">
        <v>266</v>
      </c>
      <c r="F102" s="233" t="s">
        <v>559</v>
      </c>
      <c r="G102" s="231"/>
      <c r="H102" s="234">
        <v>80.399999999999991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183</v>
      </c>
      <c r="AU102" s="240" t="s">
        <v>82</v>
      </c>
      <c r="AV102" s="13" t="s">
        <v>84</v>
      </c>
      <c r="AW102" s="13" t="s">
        <v>37</v>
      </c>
      <c r="AX102" s="13" t="s">
        <v>74</v>
      </c>
      <c r="AY102" s="240" t="s">
        <v>172</v>
      </c>
    </row>
    <row r="103" s="13" customFormat="1">
      <c r="A103" s="13"/>
      <c r="B103" s="230"/>
      <c r="C103" s="231"/>
      <c r="D103" s="224" t="s">
        <v>183</v>
      </c>
      <c r="E103" s="232" t="s">
        <v>272</v>
      </c>
      <c r="F103" s="233" t="s">
        <v>560</v>
      </c>
      <c r="G103" s="231"/>
      <c r="H103" s="234">
        <v>41.100000000000001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183</v>
      </c>
      <c r="AU103" s="240" t="s">
        <v>82</v>
      </c>
      <c r="AV103" s="13" t="s">
        <v>84</v>
      </c>
      <c r="AW103" s="13" t="s">
        <v>37</v>
      </c>
      <c r="AX103" s="13" t="s">
        <v>74</v>
      </c>
      <c r="AY103" s="240" t="s">
        <v>172</v>
      </c>
    </row>
    <row r="104" s="13" customFormat="1">
      <c r="A104" s="13"/>
      <c r="B104" s="230"/>
      <c r="C104" s="231"/>
      <c r="D104" s="224" t="s">
        <v>183</v>
      </c>
      <c r="E104" s="232" t="s">
        <v>281</v>
      </c>
      <c r="F104" s="233" t="s">
        <v>561</v>
      </c>
      <c r="G104" s="231"/>
      <c r="H104" s="234">
        <v>121.5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183</v>
      </c>
      <c r="AU104" s="240" t="s">
        <v>82</v>
      </c>
      <c r="AV104" s="13" t="s">
        <v>84</v>
      </c>
      <c r="AW104" s="13" t="s">
        <v>37</v>
      </c>
      <c r="AX104" s="13" t="s">
        <v>82</v>
      </c>
      <c r="AY104" s="240" t="s">
        <v>172</v>
      </c>
    </row>
    <row r="105" s="2" customFormat="1" ht="24.15" customHeight="1">
      <c r="A105" s="39"/>
      <c r="B105" s="40"/>
      <c r="C105" s="211" t="s">
        <v>171</v>
      </c>
      <c r="D105" s="211" t="s">
        <v>173</v>
      </c>
      <c r="E105" s="212" t="s">
        <v>562</v>
      </c>
      <c r="F105" s="213" t="s">
        <v>563</v>
      </c>
      <c r="G105" s="214" t="s">
        <v>313</v>
      </c>
      <c r="H105" s="215">
        <v>81</v>
      </c>
      <c r="I105" s="216"/>
      <c r="J105" s="217">
        <f>ROUND(I105*H105,2)</f>
        <v>0</v>
      </c>
      <c r="K105" s="213" t="s">
        <v>177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564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565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2" customFormat="1">
      <c r="A107" s="39"/>
      <c r="B107" s="40"/>
      <c r="C107" s="41"/>
      <c r="D107" s="224" t="s">
        <v>181</v>
      </c>
      <c r="E107" s="41"/>
      <c r="F107" s="229" t="s">
        <v>316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181</v>
      </c>
      <c r="AU107" s="18" t="s">
        <v>82</v>
      </c>
    </row>
    <row r="108" s="13" customFormat="1">
      <c r="A108" s="13"/>
      <c r="B108" s="230"/>
      <c r="C108" s="231"/>
      <c r="D108" s="224" t="s">
        <v>183</v>
      </c>
      <c r="E108" s="232" t="s">
        <v>469</v>
      </c>
      <c r="F108" s="233" t="s">
        <v>566</v>
      </c>
      <c r="G108" s="231"/>
      <c r="H108" s="234">
        <v>53.600000000000001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183</v>
      </c>
      <c r="AU108" s="240" t="s">
        <v>82</v>
      </c>
      <c r="AV108" s="13" t="s">
        <v>84</v>
      </c>
      <c r="AW108" s="13" t="s">
        <v>37</v>
      </c>
      <c r="AX108" s="13" t="s">
        <v>74</v>
      </c>
      <c r="AY108" s="240" t="s">
        <v>172</v>
      </c>
    </row>
    <row r="109" s="13" customFormat="1">
      <c r="A109" s="13"/>
      <c r="B109" s="230"/>
      <c r="C109" s="231"/>
      <c r="D109" s="224" t="s">
        <v>183</v>
      </c>
      <c r="E109" s="232" t="s">
        <v>491</v>
      </c>
      <c r="F109" s="233" t="s">
        <v>567</v>
      </c>
      <c r="G109" s="231"/>
      <c r="H109" s="234">
        <v>27.400000000000002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183</v>
      </c>
      <c r="AU109" s="240" t="s">
        <v>82</v>
      </c>
      <c r="AV109" s="13" t="s">
        <v>84</v>
      </c>
      <c r="AW109" s="13" t="s">
        <v>37</v>
      </c>
      <c r="AX109" s="13" t="s">
        <v>74</v>
      </c>
      <c r="AY109" s="240" t="s">
        <v>172</v>
      </c>
    </row>
    <row r="110" s="13" customFormat="1">
      <c r="A110" s="13"/>
      <c r="B110" s="230"/>
      <c r="C110" s="231"/>
      <c r="D110" s="224" t="s">
        <v>183</v>
      </c>
      <c r="E110" s="232" t="s">
        <v>568</v>
      </c>
      <c r="F110" s="233" t="s">
        <v>569</v>
      </c>
      <c r="G110" s="231"/>
      <c r="H110" s="234">
        <v>81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183</v>
      </c>
      <c r="AU110" s="240" t="s">
        <v>82</v>
      </c>
      <c r="AV110" s="13" t="s">
        <v>84</v>
      </c>
      <c r="AW110" s="13" t="s">
        <v>37</v>
      </c>
      <c r="AX110" s="13" t="s">
        <v>82</v>
      </c>
      <c r="AY110" s="240" t="s">
        <v>172</v>
      </c>
    </row>
    <row r="111" s="2" customFormat="1" ht="33" customHeight="1">
      <c r="A111" s="39"/>
      <c r="B111" s="40"/>
      <c r="C111" s="211" t="s">
        <v>203</v>
      </c>
      <c r="D111" s="211" t="s">
        <v>173</v>
      </c>
      <c r="E111" s="212" t="s">
        <v>570</v>
      </c>
      <c r="F111" s="213" t="s">
        <v>571</v>
      </c>
      <c r="G111" s="214" t="s">
        <v>313</v>
      </c>
      <c r="H111" s="215">
        <v>108.95999999999999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572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571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2" customFormat="1">
      <c r="A113" s="39"/>
      <c r="B113" s="40"/>
      <c r="C113" s="41"/>
      <c r="D113" s="224" t="s">
        <v>181</v>
      </c>
      <c r="E113" s="41"/>
      <c r="F113" s="229" t="s">
        <v>316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181</v>
      </c>
      <c r="AU113" s="18" t="s">
        <v>82</v>
      </c>
    </row>
    <row r="114" s="13" customFormat="1">
      <c r="A114" s="13"/>
      <c r="B114" s="230"/>
      <c r="C114" s="231"/>
      <c r="D114" s="224" t="s">
        <v>183</v>
      </c>
      <c r="E114" s="232" t="s">
        <v>471</v>
      </c>
      <c r="F114" s="233" t="s">
        <v>573</v>
      </c>
      <c r="G114" s="231"/>
      <c r="H114" s="234">
        <v>14.399999999999999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183</v>
      </c>
      <c r="AU114" s="240" t="s">
        <v>82</v>
      </c>
      <c r="AV114" s="13" t="s">
        <v>84</v>
      </c>
      <c r="AW114" s="13" t="s">
        <v>37</v>
      </c>
      <c r="AX114" s="13" t="s">
        <v>74</v>
      </c>
      <c r="AY114" s="240" t="s">
        <v>172</v>
      </c>
    </row>
    <row r="115" s="13" customFormat="1">
      <c r="A115" s="13"/>
      <c r="B115" s="230"/>
      <c r="C115" s="231"/>
      <c r="D115" s="224" t="s">
        <v>183</v>
      </c>
      <c r="E115" s="232" t="s">
        <v>493</v>
      </c>
      <c r="F115" s="233" t="s">
        <v>574</v>
      </c>
      <c r="G115" s="231"/>
      <c r="H115" s="234">
        <v>21.300000000000001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183</v>
      </c>
      <c r="AU115" s="240" t="s">
        <v>82</v>
      </c>
      <c r="AV115" s="13" t="s">
        <v>84</v>
      </c>
      <c r="AW115" s="13" t="s">
        <v>37</v>
      </c>
      <c r="AX115" s="13" t="s">
        <v>74</v>
      </c>
      <c r="AY115" s="240" t="s">
        <v>172</v>
      </c>
    </row>
    <row r="116" s="13" customFormat="1">
      <c r="A116" s="13"/>
      <c r="B116" s="230"/>
      <c r="C116" s="231"/>
      <c r="D116" s="224" t="s">
        <v>183</v>
      </c>
      <c r="E116" s="232" t="s">
        <v>512</v>
      </c>
      <c r="F116" s="233" t="s">
        <v>575</v>
      </c>
      <c r="G116" s="231"/>
      <c r="H116" s="234">
        <v>12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74</v>
      </c>
      <c r="AY116" s="240" t="s">
        <v>172</v>
      </c>
    </row>
    <row r="117" s="13" customFormat="1">
      <c r="A117" s="13"/>
      <c r="B117" s="230"/>
      <c r="C117" s="231"/>
      <c r="D117" s="224" t="s">
        <v>183</v>
      </c>
      <c r="E117" s="232" t="s">
        <v>524</v>
      </c>
      <c r="F117" s="233" t="s">
        <v>576</v>
      </c>
      <c r="G117" s="231"/>
      <c r="H117" s="234">
        <v>40.799999999999997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183</v>
      </c>
      <c r="AU117" s="240" t="s">
        <v>82</v>
      </c>
      <c r="AV117" s="13" t="s">
        <v>84</v>
      </c>
      <c r="AW117" s="13" t="s">
        <v>37</v>
      </c>
      <c r="AX117" s="13" t="s">
        <v>74</v>
      </c>
      <c r="AY117" s="240" t="s">
        <v>172</v>
      </c>
    </row>
    <row r="118" s="13" customFormat="1">
      <c r="A118" s="13"/>
      <c r="B118" s="230"/>
      <c r="C118" s="231"/>
      <c r="D118" s="224" t="s">
        <v>183</v>
      </c>
      <c r="E118" s="232" t="s">
        <v>529</v>
      </c>
      <c r="F118" s="233" t="s">
        <v>577</v>
      </c>
      <c r="G118" s="231"/>
      <c r="H118" s="234">
        <v>19.5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183</v>
      </c>
      <c r="AU118" s="240" t="s">
        <v>82</v>
      </c>
      <c r="AV118" s="13" t="s">
        <v>84</v>
      </c>
      <c r="AW118" s="13" t="s">
        <v>37</v>
      </c>
      <c r="AX118" s="13" t="s">
        <v>74</v>
      </c>
      <c r="AY118" s="240" t="s">
        <v>172</v>
      </c>
    </row>
    <row r="119" s="13" customFormat="1">
      <c r="A119" s="13"/>
      <c r="B119" s="230"/>
      <c r="C119" s="231"/>
      <c r="D119" s="224" t="s">
        <v>183</v>
      </c>
      <c r="E119" s="232" t="s">
        <v>535</v>
      </c>
      <c r="F119" s="233" t="s">
        <v>578</v>
      </c>
      <c r="G119" s="231"/>
      <c r="H119" s="234">
        <v>0.95999999999999996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183</v>
      </c>
      <c r="AU119" s="240" t="s">
        <v>82</v>
      </c>
      <c r="AV119" s="13" t="s">
        <v>84</v>
      </c>
      <c r="AW119" s="13" t="s">
        <v>37</v>
      </c>
      <c r="AX119" s="13" t="s">
        <v>74</v>
      </c>
      <c r="AY119" s="240" t="s">
        <v>172</v>
      </c>
    </row>
    <row r="120" s="13" customFormat="1">
      <c r="A120" s="13"/>
      <c r="B120" s="230"/>
      <c r="C120" s="231"/>
      <c r="D120" s="224" t="s">
        <v>183</v>
      </c>
      <c r="E120" s="232" t="s">
        <v>579</v>
      </c>
      <c r="F120" s="233" t="s">
        <v>580</v>
      </c>
      <c r="G120" s="231"/>
      <c r="H120" s="234">
        <v>108.95999999999999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183</v>
      </c>
      <c r="AU120" s="240" t="s">
        <v>82</v>
      </c>
      <c r="AV120" s="13" t="s">
        <v>84</v>
      </c>
      <c r="AW120" s="13" t="s">
        <v>37</v>
      </c>
      <c r="AX120" s="13" t="s">
        <v>82</v>
      </c>
      <c r="AY120" s="240" t="s">
        <v>172</v>
      </c>
    </row>
    <row r="121" s="2" customFormat="1" ht="24.15" customHeight="1">
      <c r="A121" s="39"/>
      <c r="B121" s="40"/>
      <c r="C121" s="211" t="s">
        <v>212</v>
      </c>
      <c r="D121" s="211" t="s">
        <v>173</v>
      </c>
      <c r="E121" s="212" t="s">
        <v>581</v>
      </c>
      <c r="F121" s="213" t="s">
        <v>582</v>
      </c>
      <c r="G121" s="214" t="s">
        <v>327</v>
      </c>
      <c r="H121" s="215">
        <v>328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583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582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>
      <c r="A123" s="39"/>
      <c r="B123" s="40"/>
      <c r="C123" s="41"/>
      <c r="D123" s="224" t="s">
        <v>181</v>
      </c>
      <c r="E123" s="41"/>
      <c r="F123" s="229" t="s">
        <v>316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181</v>
      </c>
      <c r="AU123" s="18" t="s">
        <v>82</v>
      </c>
    </row>
    <row r="124" s="13" customFormat="1">
      <c r="A124" s="13"/>
      <c r="B124" s="230"/>
      <c r="C124" s="231"/>
      <c r="D124" s="224" t="s">
        <v>183</v>
      </c>
      <c r="E124" s="232" t="s">
        <v>473</v>
      </c>
      <c r="F124" s="233" t="s">
        <v>584</v>
      </c>
      <c r="G124" s="231"/>
      <c r="H124" s="234">
        <v>57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183</v>
      </c>
      <c r="AU124" s="240" t="s">
        <v>82</v>
      </c>
      <c r="AV124" s="13" t="s">
        <v>84</v>
      </c>
      <c r="AW124" s="13" t="s">
        <v>37</v>
      </c>
      <c r="AX124" s="13" t="s">
        <v>74</v>
      </c>
      <c r="AY124" s="240" t="s">
        <v>172</v>
      </c>
    </row>
    <row r="125" s="13" customFormat="1">
      <c r="A125" s="13"/>
      <c r="B125" s="230"/>
      <c r="C125" s="231"/>
      <c r="D125" s="224" t="s">
        <v>183</v>
      </c>
      <c r="E125" s="232" t="s">
        <v>495</v>
      </c>
      <c r="F125" s="233" t="s">
        <v>585</v>
      </c>
      <c r="G125" s="231"/>
      <c r="H125" s="234">
        <v>70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183</v>
      </c>
      <c r="AU125" s="240" t="s">
        <v>82</v>
      </c>
      <c r="AV125" s="13" t="s">
        <v>84</v>
      </c>
      <c r="AW125" s="13" t="s">
        <v>37</v>
      </c>
      <c r="AX125" s="13" t="s">
        <v>74</v>
      </c>
      <c r="AY125" s="240" t="s">
        <v>172</v>
      </c>
    </row>
    <row r="126" s="13" customFormat="1">
      <c r="A126" s="13"/>
      <c r="B126" s="230"/>
      <c r="C126" s="231"/>
      <c r="D126" s="224" t="s">
        <v>183</v>
      </c>
      <c r="E126" s="232" t="s">
        <v>513</v>
      </c>
      <c r="F126" s="233" t="s">
        <v>586</v>
      </c>
      <c r="G126" s="231"/>
      <c r="H126" s="234">
        <v>40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183</v>
      </c>
      <c r="AU126" s="240" t="s">
        <v>82</v>
      </c>
      <c r="AV126" s="13" t="s">
        <v>84</v>
      </c>
      <c r="AW126" s="13" t="s">
        <v>37</v>
      </c>
      <c r="AX126" s="13" t="s">
        <v>74</v>
      </c>
      <c r="AY126" s="240" t="s">
        <v>172</v>
      </c>
    </row>
    <row r="127" s="13" customFormat="1">
      <c r="A127" s="13"/>
      <c r="B127" s="230"/>
      <c r="C127" s="231"/>
      <c r="D127" s="224" t="s">
        <v>183</v>
      </c>
      <c r="E127" s="232" t="s">
        <v>526</v>
      </c>
      <c r="F127" s="233" t="s">
        <v>587</v>
      </c>
      <c r="G127" s="231"/>
      <c r="H127" s="234">
        <v>16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183</v>
      </c>
      <c r="AU127" s="240" t="s">
        <v>82</v>
      </c>
      <c r="AV127" s="13" t="s">
        <v>84</v>
      </c>
      <c r="AW127" s="13" t="s">
        <v>37</v>
      </c>
      <c r="AX127" s="13" t="s">
        <v>74</v>
      </c>
      <c r="AY127" s="240" t="s">
        <v>172</v>
      </c>
    </row>
    <row r="128" s="13" customFormat="1">
      <c r="A128" s="13"/>
      <c r="B128" s="230"/>
      <c r="C128" s="231"/>
      <c r="D128" s="224" t="s">
        <v>183</v>
      </c>
      <c r="E128" s="232" t="s">
        <v>531</v>
      </c>
      <c r="F128" s="233" t="s">
        <v>588</v>
      </c>
      <c r="G128" s="231"/>
      <c r="H128" s="234">
        <v>12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183</v>
      </c>
      <c r="AU128" s="240" t="s">
        <v>82</v>
      </c>
      <c r="AV128" s="13" t="s">
        <v>84</v>
      </c>
      <c r="AW128" s="13" t="s">
        <v>37</v>
      </c>
      <c r="AX128" s="13" t="s">
        <v>74</v>
      </c>
      <c r="AY128" s="240" t="s">
        <v>172</v>
      </c>
    </row>
    <row r="129" s="13" customFormat="1">
      <c r="A129" s="13"/>
      <c r="B129" s="230"/>
      <c r="C129" s="231"/>
      <c r="D129" s="224" t="s">
        <v>183</v>
      </c>
      <c r="E129" s="232" t="s">
        <v>537</v>
      </c>
      <c r="F129" s="233" t="s">
        <v>589</v>
      </c>
      <c r="G129" s="231"/>
      <c r="H129" s="234">
        <v>6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183</v>
      </c>
      <c r="AU129" s="240" t="s">
        <v>82</v>
      </c>
      <c r="AV129" s="13" t="s">
        <v>84</v>
      </c>
      <c r="AW129" s="13" t="s">
        <v>37</v>
      </c>
      <c r="AX129" s="13" t="s">
        <v>74</v>
      </c>
      <c r="AY129" s="240" t="s">
        <v>172</v>
      </c>
    </row>
    <row r="130" s="13" customFormat="1">
      <c r="A130" s="13"/>
      <c r="B130" s="230"/>
      <c r="C130" s="231"/>
      <c r="D130" s="224" t="s">
        <v>183</v>
      </c>
      <c r="E130" s="232" t="s">
        <v>538</v>
      </c>
      <c r="F130" s="233" t="s">
        <v>590</v>
      </c>
      <c r="G130" s="231"/>
      <c r="H130" s="234">
        <v>4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183</v>
      </c>
      <c r="AU130" s="240" t="s">
        <v>82</v>
      </c>
      <c r="AV130" s="13" t="s">
        <v>84</v>
      </c>
      <c r="AW130" s="13" t="s">
        <v>37</v>
      </c>
      <c r="AX130" s="13" t="s">
        <v>74</v>
      </c>
      <c r="AY130" s="240" t="s">
        <v>172</v>
      </c>
    </row>
    <row r="131" s="13" customFormat="1">
      <c r="A131" s="13"/>
      <c r="B131" s="230"/>
      <c r="C131" s="231"/>
      <c r="D131" s="224" t="s">
        <v>183</v>
      </c>
      <c r="E131" s="232" t="s">
        <v>539</v>
      </c>
      <c r="F131" s="233" t="s">
        <v>591</v>
      </c>
      <c r="G131" s="231"/>
      <c r="H131" s="234">
        <v>7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183</v>
      </c>
      <c r="AU131" s="240" t="s">
        <v>82</v>
      </c>
      <c r="AV131" s="13" t="s">
        <v>84</v>
      </c>
      <c r="AW131" s="13" t="s">
        <v>37</v>
      </c>
      <c r="AX131" s="13" t="s">
        <v>74</v>
      </c>
      <c r="AY131" s="240" t="s">
        <v>172</v>
      </c>
    </row>
    <row r="132" s="13" customFormat="1">
      <c r="A132" s="13"/>
      <c r="B132" s="230"/>
      <c r="C132" s="231"/>
      <c r="D132" s="224" t="s">
        <v>183</v>
      </c>
      <c r="E132" s="232" t="s">
        <v>540</v>
      </c>
      <c r="F132" s="233" t="s">
        <v>592</v>
      </c>
      <c r="G132" s="231"/>
      <c r="H132" s="234">
        <v>38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183</v>
      </c>
      <c r="AU132" s="240" t="s">
        <v>82</v>
      </c>
      <c r="AV132" s="13" t="s">
        <v>84</v>
      </c>
      <c r="AW132" s="13" t="s">
        <v>37</v>
      </c>
      <c r="AX132" s="13" t="s">
        <v>74</v>
      </c>
      <c r="AY132" s="240" t="s">
        <v>172</v>
      </c>
    </row>
    <row r="133" s="13" customFormat="1">
      <c r="A133" s="13"/>
      <c r="B133" s="230"/>
      <c r="C133" s="231"/>
      <c r="D133" s="224" t="s">
        <v>183</v>
      </c>
      <c r="E133" s="232" t="s">
        <v>542</v>
      </c>
      <c r="F133" s="233" t="s">
        <v>593</v>
      </c>
      <c r="G133" s="231"/>
      <c r="H133" s="234">
        <v>34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183</v>
      </c>
      <c r="AU133" s="240" t="s">
        <v>82</v>
      </c>
      <c r="AV133" s="13" t="s">
        <v>84</v>
      </c>
      <c r="AW133" s="13" t="s">
        <v>37</v>
      </c>
      <c r="AX133" s="13" t="s">
        <v>74</v>
      </c>
      <c r="AY133" s="240" t="s">
        <v>172</v>
      </c>
    </row>
    <row r="134" s="13" customFormat="1">
      <c r="A134" s="13"/>
      <c r="B134" s="230"/>
      <c r="C134" s="231"/>
      <c r="D134" s="224" t="s">
        <v>183</v>
      </c>
      <c r="E134" s="232" t="s">
        <v>544</v>
      </c>
      <c r="F134" s="233" t="s">
        <v>594</v>
      </c>
      <c r="G134" s="231"/>
      <c r="H134" s="234">
        <v>19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183</v>
      </c>
      <c r="AU134" s="240" t="s">
        <v>82</v>
      </c>
      <c r="AV134" s="13" t="s">
        <v>84</v>
      </c>
      <c r="AW134" s="13" t="s">
        <v>37</v>
      </c>
      <c r="AX134" s="13" t="s">
        <v>74</v>
      </c>
      <c r="AY134" s="240" t="s">
        <v>172</v>
      </c>
    </row>
    <row r="135" s="13" customFormat="1">
      <c r="A135" s="13"/>
      <c r="B135" s="230"/>
      <c r="C135" s="231"/>
      <c r="D135" s="224" t="s">
        <v>183</v>
      </c>
      <c r="E135" s="232" t="s">
        <v>546</v>
      </c>
      <c r="F135" s="233" t="s">
        <v>595</v>
      </c>
      <c r="G135" s="231"/>
      <c r="H135" s="234">
        <v>25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183</v>
      </c>
      <c r="AU135" s="240" t="s">
        <v>82</v>
      </c>
      <c r="AV135" s="13" t="s">
        <v>84</v>
      </c>
      <c r="AW135" s="13" t="s">
        <v>37</v>
      </c>
      <c r="AX135" s="13" t="s">
        <v>74</v>
      </c>
      <c r="AY135" s="240" t="s">
        <v>172</v>
      </c>
    </row>
    <row r="136" s="13" customFormat="1">
      <c r="A136" s="13"/>
      <c r="B136" s="230"/>
      <c r="C136" s="231"/>
      <c r="D136" s="224" t="s">
        <v>183</v>
      </c>
      <c r="E136" s="232" t="s">
        <v>596</v>
      </c>
      <c r="F136" s="233" t="s">
        <v>597</v>
      </c>
      <c r="G136" s="231"/>
      <c r="H136" s="234">
        <v>328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183</v>
      </c>
      <c r="AU136" s="240" t="s">
        <v>82</v>
      </c>
      <c r="AV136" s="13" t="s">
        <v>84</v>
      </c>
      <c r="AW136" s="13" t="s">
        <v>37</v>
      </c>
      <c r="AX136" s="13" t="s">
        <v>82</v>
      </c>
      <c r="AY136" s="240" t="s">
        <v>172</v>
      </c>
    </row>
    <row r="137" s="2" customFormat="1" ht="24.15" customHeight="1">
      <c r="A137" s="39"/>
      <c r="B137" s="40"/>
      <c r="C137" s="211" t="s">
        <v>219</v>
      </c>
      <c r="D137" s="211" t="s">
        <v>173</v>
      </c>
      <c r="E137" s="212" t="s">
        <v>598</v>
      </c>
      <c r="F137" s="213" t="s">
        <v>599</v>
      </c>
      <c r="G137" s="214" t="s">
        <v>313</v>
      </c>
      <c r="H137" s="215">
        <v>412.5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600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599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2" customFormat="1">
      <c r="A139" s="39"/>
      <c r="B139" s="40"/>
      <c r="C139" s="41"/>
      <c r="D139" s="224" t="s">
        <v>181</v>
      </c>
      <c r="E139" s="41"/>
      <c r="F139" s="229" t="s">
        <v>601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181</v>
      </c>
      <c r="AU139" s="18" t="s">
        <v>82</v>
      </c>
    </row>
    <row r="140" s="13" customFormat="1">
      <c r="A140" s="13"/>
      <c r="B140" s="230"/>
      <c r="C140" s="231"/>
      <c r="D140" s="224" t="s">
        <v>183</v>
      </c>
      <c r="E140" s="232" t="s">
        <v>197</v>
      </c>
      <c r="F140" s="233" t="s">
        <v>602</v>
      </c>
      <c r="G140" s="231"/>
      <c r="H140" s="234">
        <v>412.5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183</v>
      </c>
      <c r="AU140" s="240" t="s">
        <v>82</v>
      </c>
      <c r="AV140" s="13" t="s">
        <v>84</v>
      </c>
      <c r="AW140" s="13" t="s">
        <v>37</v>
      </c>
      <c r="AX140" s="13" t="s">
        <v>82</v>
      </c>
      <c r="AY140" s="240" t="s">
        <v>172</v>
      </c>
    </row>
    <row r="141" s="2" customFormat="1" ht="24.15" customHeight="1">
      <c r="A141" s="39"/>
      <c r="B141" s="40"/>
      <c r="C141" s="211" t="s">
        <v>229</v>
      </c>
      <c r="D141" s="211" t="s">
        <v>173</v>
      </c>
      <c r="E141" s="212" t="s">
        <v>603</v>
      </c>
      <c r="F141" s="213" t="s">
        <v>604</v>
      </c>
      <c r="G141" s="214" t="s">
        <v>313</v>
      </c>
      <c r="H141" s="215">
        <v>1.3500000000000001</v>
      </c>
      <c r="I141" s="216"/>
      <c r="J141" s="217">
        <f>ROUND(I141*H141,2)</f>
        <v>0</v>
      </c>
      <c r="K141" s="213" t="s">
        <v>177</v>
      </c>
      <c r="L141" s="45"/>
      <c r="M141" s="218" t="s">
        <v>19</v>
      </c>
      <c r="N141" s="219" t="s">
        <v>45</v>
      </c>
      <c r="O141" s="85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2" t="s">
        <v>171</v>
      </c>
      <c r="AT141" s="222" t="s">
        <v>173</v>
      </c>
      <c r="AU141" s="222" t="s">
        <v>82</v>
      </c>
      <c r="AY141" s="18" t="s">
        <v>172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8" t="s">
        <v>82</v>
      </c>
      <c r="BK141" s="223">
        <f>ROUND(I141*H141,2)</f>
        <v>0</v>
      </c>
      <c r="BL141" s="18" t="s">
        <v>171</v>
      </c>
      <c r="BM141" s="222" t="s">
        <v>605</v>
      </c>
    </row>
    <row r="142" s="2" customFormat="1">
      <c r="A142" s="39"/>
      <c r="B142" s="40"/>
      <c r="C142" s="41"/>
      <c r="D142" s="224" t="s">
        <v>179</v>
      </c>
      <c r="E142" s="41"/>
      <c r="F142" s="225" t="s">
        <v>606</v>
      </c>
      <c r="G142" s="41"/>
      <c r="H142" s="41"/>
      <c r="I142" s="226"/>
      <c r="J142" s="41"/>
      <c r="K142" s="41"/>
      <c r="L142" s="45"/>
      <c r="M142" s="227"/>
      <c r="N142" s="22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179</v>
      </c>
      <c r="AU142" s="18" t="s">
        <v>82</v>
      </c>
    </row>
    <row r="143" s="2" customFormat="1">
      <c r="A143" s="39"/>
      <c r="B143" s="40"/>
      <c r="C143" s="41"/>
      <c r="D143" s="224" t="s">
        <v>181</v>
      </c>
      <c r="E143" s="41"/>
      <c r="F143" s="229" t="s">
        <v>607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181</v>
      </c>
      <c r="AU143" s="18" t="s">
        <v>82</v>
      </c>
    </row>
    <row r="144" s="13" customFormat="1">
      <c r="A144" s="13"/>
      <c r="B144" s="230"/>
      <c r="C144" s="231"/>
      <c r="D144" s="224" t="s">
        <v>183</v>
      </c>
      <c r="E144" s="232" t="s">
        <v>202</v>
      </c>
      <c r="F144" s="233" t="s">
        <v>608</v>
      </c>
      <c r="G144" s="231"/>
      <c r="H144" s="234">
        <v>1.3500000000000001</v>
      </c>
      <c r="I144" s="235"/>
      <c r="J144" s="231"/>
      <c r="K144" s="231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183</v>
      </c>
      <c r="AU144" s="240" t="s">
        <v>82</v>
      </c>
      <c r="AV144" s="13" t="s">
        <v>84</v>
      </c>
      <c r="AW144" s="13" t="s">
        <v>37</v>
      </c>
      <c r="AX144" s="13" t="s">
        <v>82</v>
      </c>
      <c r="AY144" s="240" t="s">
        <v>172</v>
      </c>
    </row>
    <row r="145" s="2" customFormat="1" ht="24.15" customHeight="1">
      <c r="A145" s="39"/>
      <c r="B145" s="40"/>
      <c r="C145" s="211" t="s">
        <v>239</v>
      </c>
      <c r="D145" s="211" t="s">
        <v>173</v>
      </c>
      <c r="E145" s="212" t="s">
        <v>609</v>
      </c>
      <c r="F145" s="213" t="s">
        <v>610</v>
      </c>
      <c r="G145" s="214" t="s">
        <v>313</v>
      </c>
      <c r="H145" s="215">
        <v>3.6000000000000001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611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612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2" customFormat="1">
      <c r="A147" s="39"/>
      <c r="B147" s="40"/>
      <c r="C147" s="41"/>
      <c r="D147" s="224" t="s">
        <v>181</v>
      </c>
      <c r="E147" s="41"/>
      <c r="F147" s="229" t="s">
        <v>607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181</v>
      </c>
      <c r="AU147" s="18" t="s">
        <v>82</v>
      </c>
    </row>
    <row r="148" s="13" customFormat="1">
      <c r="A148" s="13"/>
      <c r="B148" s="230"/>
      <c r="C148" s="231"/>
      <c r="D148" s="224" t="s">
        <v>183</v>
      </c>
      <c r="E148" s="232" t="s">
        <v>218</v>
      </c>
      <c r="F148" s="233" t="s">
        <v>613</v>
      </c>
      <c r="G148" s="231"/>
      <c r="H148" s="234">
        <v>3.5999999999999996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183</v>
      </c>
      <c r="AU148" s="240" t="s">
        <v>82</v>
      </c>
      <c r="AV148" s="13" t="s">
        <v>84</v>
      </c>
      <c r="AW148" s="13" t="s">
        <v>37</v>
      </c>
      <c r="AX148" s="13" t="s">
        <v>82</v>
      </c>
      <c r="AY148" s="240" t="s">
        <v>172</v>
      </c>
    </row>
    <row r="149" s="2" customFormat="1" ht="24.15" customHeight="1">
      <c r="A149" s="39"/>
      <c r="B149" s="40"/>
      <c r="C149" s="211" t="s">
        <v>245</v>
      </c>
      <c r="D149" s="211" t="s">
        <v>173</v>
      </c>
      <c r="E149" s="212" t="s">
        <v>614</v>
      </c>
      <c r="F149" s="213" t="s">
        <v>615</v>
      </c>
      <c r="G149" s="214" t="s">
        <v>313</v>
      </c>
      <c r="H149" s="215">
        <v>986.70000000000005</v>
      </c>
      <c r="I149" s="216"/>
      <c r="J149" s="217">
        <f>ROUND(I149*H149,2)</f>
        <v>0</v>
      </c>
      <c r="K149" s="213" t="s">
        <v>177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616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617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2" customFormat="1">
      <c r="A151" s="39"/>
      <c r="B151" s="40"/>
      <c r="C151" s="41"/>
      <c r="D151" s="224" t="s">
        <v>181</v>
      </c>
      <c r="E151" s="41"/>
      <c r="F151" s="229" t="s">
        <v>618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181</v>
      </c>
      <c r="AU151" s="18" t="s">
        <v>82</v>
      </c>
    </row>
    <row r="152" s="13" customFormat="1">
      <c r="A152" s="13"/>
      <c r="B152" s="230"/>
      <c r="C152" s="231"/>
      <c r="D152" s="224" t="s">
        <v>183</v>
      </c>
      <c r="E152" s="232" t="s">
        <v>225</v>
      </c>
      <c r="F152" s="233" t="s">
        <v>619</v>
      </c>
      <c r="G152" s="231"/>
      <c r="H152" s="234">
        <v>643.5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183</v>
      </c>
      <c r="AU152" s="240" t="s">
        <v>82</v>
      </c>
      <c r="AV152" s="13" t="s">
        <v>84</v>
      </c>
      <c r="AW152" s="13" t="s">
        <v>37</v>
      </c>
      <c r="AX152" s="13" t="s">
        <v>74</v>
      </c>
      <c r="AY152" s="240" t="s">
        <v>172</v>
      </c>
    </row>
    <row r="153" s="13" customFormat="1">
      <c r="A153" s="13"/>
      <c r="B153" s="230"/>
      <c r="C153" s="231"/>
      <c r="D153" s="224" t="s">
        <v>183</v>
      </c>
      <c r="E153" s="232" t="s">
        <v>507</v>
      </c>
      <c r="F153" s="233" t="s">
        <v>620</v>
      </c>
      <c r="G153" s="231"/>
      <c r="H153" s="234">
        <v>196.95000000000002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183</v>
      </c>
      <c r="AU153" s="240" t="s">
        <v>82</v>
      </c>
      <c r="AV153" s="13" t="s">
        <v>84</v>
      </c>
      <c r="AW153" s="13" t="s">
        <v>37</v>
      </c>
      <c r="AX153" s="13" t="s">
        <v>74</v>
      </c>
      <c r="AY153" s="240" t="s">
        <v>172</v>
      </c>
    </row>
    <row r="154" s="13" customFormat="1">
      <c r="A154" s="13"/>
      <c r="B154" s="230"/>
      <c r="C154" s="231"/>
      <c r="D154" s="224" t="s">
        <v>183</v>
      </c>
      <c r="E154" s="232" t="s">
        <v>522</v>
      </c>
      <c r="F154" s="233" t="s">
        <v>621</v>
      </c>
      <c r="G154" s="231"/>
      <c r="H154" s="234">
        <v>146.25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183</v>
      </c>
      <c r="AU154" s="240" t="s">
        <v>82</v>
      </c>
      <c r="AV154" s="13" t="s">
        <v>84</v>
      </c>
      <c r="AW154" s="13" t="s">
        <v>37</v>
      </c>
      <c r="AX154" s="13" t="s">
        <v>74</v>
      </c>
      <c r="AY154" s="240" t="s">
        <v>172</v>
      </c>
    </row>
    <row r="155" s="13" customFormat="1">
      <c r="A155" s="13"/>
      <c r="B155" s="230"/>
      <c r="C155" s="231"/>
      <c r="D155" s="224" t="s">
        <v>183</v>
      </c>
      <c r="E155" s="232" t="s">
        <v>622</v>
      </c>
      <c r="F155" s="233" t="s">
        <v>623</v>
      </c>
      <c r="G155" s="231"/>
      <c r="H155" s="234">
        <v>986.70000000000005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183</v>
      </c>
      <c r="AU155" s="240" t="s">
        <v>82</v>
      </c>
      <c r="AV155" s="13" t="s">
        <v>84</v>
      </c>
      <c r="AW155" s="13" t="s">
        <v>37</v>
      </c>
      <c r="AX155" s="13" t="s">
        <v>82</v>
      </c>
      <c r="AY155" s="240" t="s">
        <v>172</v>
      </c>
    </row>
    <row r="156" s="2" customFormat="1" ht="33" customHeight="1">
      <c r="A156" s="39"/>
      <c r="B156" s="40"/>
      <c r="C156" s="211" t="s">
        <v>251</v>
      </c>
      <c r="D156" s="211" t="s">
        <v>173</v>
      </c>
      <c r="E156" s="212" t="s">
        <v>624</v>
      </c>
      <c r="F156" s="213" t="s">
        <v>625</v>
      </c>
      <c r="G156" s="214" t="s">
        <v>313</v>
      </c>
      <c r="H156" s="215">
        <v>125</v>
      </c>
      <c r="I156" s="216"/>
      <c r="J156" s="217">
        <f>ROUND(I156*H156,2)</f>
        <v>0</v>
      </c>
      <c r="K156" s="213" t="s">
        <v>177</v>
      </c>
      <c r="L156" s="45"/>
      <c r="M156" s="218" t="s">
        <v>19</v>
      </c>
      <c r="N156" s="219" t="s">
        <v>45</v>
      </c>
      <c r="O156" s="85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171</v>
      </c>
      <c r="AT156" s="222" t="s">
        <v>173</v>
      </c>
      <c r="AU156" s="222" t="s">
        <v>82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171</v>
      </c>
      <c r="BM156" s="222" t="s">
        <v>626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627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82</v>
      </c>
    </row>
    <row r="158" s="2" customFormat="1">
      <c r="A158" s="39"/>
      <c r="B158" s="40"/>
      <c r="C158" s="41"/>
      <c r="D158" s="224" t="s">
        <v>181</v>
      </c>
      <c r="E158" s="41"/>
      <c r="F158" s="229" t="s">
        <v>618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181</v>
      </c>
      <c r="AU158" s="18" t="s">
        <v>82</v>
      </c>
    </row>
    <row r="159" s="13" customFormat="1">
      <c r="A159" s="13"/>
      <c r="B159" s="230"/>
      <c r="C159" s="231"/>
      <c r="D159" s="224" t="s">
        <v>183</v>
      </c>
      <c r="E159" s="232" t="s">
        <v>210</v>
      </c>
      <c r="F159" s="233" t="s">
        <v>628</v>
      </c>
      <c r="G159" s="231"/>
      <c r="H159" s="234">
        <v>125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183</v>
      </c>
      <c r="AU159" s="240" t="s">
        <v>82</v>
      </c>
      <c r="AV159" s="13" t="s">
        <v>84</v>
      </c>
      <c r="AW159" s="13" t="s">
        <v>37</v>
      </c>
      <c r="AX159" s="13" t="s">
        <v>82</v>
      </c>
      <c r="AY159" s="240" t="s">
        <v>172</v>
      </c>
    </row>
    <row r="160" s="2" customFormat="1" ht="21.75" customHeight="1">
      <c r="A160" s="39"/>
      <c r="B160" s="40"/>
      <c r="C160" s="211" t="s">
        <v>259</v>
      </c>
      <c r="D160" s="211" t="s">
        <v>173</v>
      </c>
      <c r="E160" s="212" t="s">
        <v>629</v>
      </c>
      <c r="F160" s="213" t="s">
        <v>630</v>
      </c>
      <c r="G160" s="214" t="s">
        <v>313</v>
      </c>
      <c r="H160" s="215">
        <v>10.380000000000001</v>
      </c>
      <c r="I160" s="216"/>
      <c r="J160" s="217">
        <f>ROUND(I160*H160,2)</f>
        <v>0</v>
      </c>
      <c r="K160" s="213" t="s">
        <v>177</v>
      </c>
      <c r="L160" s="45"/>
      <c r="M160" s="218" t="s">
        <v>19</v>
      </c>
      <c r="N160" s="219" t="s">
        <v>45</v>
      </c>
      <c r="O160" s="85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2" t="s">
        <v>171</v>
      </c>
      <c r="AT160" s="222" t="s">
        <v>173</v>
      </c>
      <c r="AU160" s="222" t="s">
        <v>82</v>
      </c>
      <c r="AY160" s="18" t="s">
        <v>172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8" t="s">
        <v>82</v>
      </c>
      <c r="BK160" s="223">
        <f>ROUND(I160*H160,2)</f>
        <v>0</v>
      </c>
      <c r="BL160" s="18" t="s">
        <v>171</v>
      </c>
      <c r="BM160" s="222" t="s">
        <v>631</v>
      </c>
    </row>
    <row r="161" s="2" customFormat="1">
      <c r="A161" s="39"/>
      <c r="B161" s="40"/>
      <c r="C161" s="41"/>
      <c r="D161" s="224" t="s">
        <v>179</v>
      </c>
      <c r="E161" s="41"/>
      <c r="F161" s="225" t="s">
        <v>630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179</v>
      </c>
      <c r="AU161" s="18" t="s">
        <v>82</v>
      </c>
    </row>
    <row r="162" s="2" customFormat="1">
      <c r="A162" s="39"/>
      <c r="B162" s="40"/>
      <c r="C162" s="41"/>
      <c r="D162" s="224" t="s">
        <v>181</v>
      </c>
      <c r="E162" s="41"/>
      <c r="F162" s="229" t="s">
        <v>632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181</v>
      </c>
      <c r="AU162" s="18" t="s">
        <v>82</v>
      </c>
    </row>
    <row r="163" s="13" customFormat="1">
      <c r="A163" s="13"/>
      <c r="B163" s="230"/>
      <c r="C163" s="231"/>
      <c r="D163" s="224" t="s">
        <v>183</v>
      </c>
      <c r="E163" s="232" t="s">
        <v>378</v>
      </c>
      <c r="F163" s="233" t="s">
        <v>633</v>
      </c>
      <c r="G163" s="231"/>
      <c r="H163" s="234">
        <v>5.8799999999999999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183</v>
      </c>
      <c r="AU163" s="240" t="s">
        <v>82</v>
      </c>
      <c r="AV163" s="13" t="s">
        <v>84</v>
      </c>
      <c r="AW163" s="13" t="s">
        <v>37</v>
      </c>
      <c r="AX163" s="13" t="s">
        <v>74</v>
      </c>
      <c r="AY163" s="240" t="s">
        <v>172</v>
      </c>
    </row>
    <row r="164" s="13" customFormat="1">
      <c r="A164" s="13"/>
      <c r="B164" s="230"/>
      <c r="C164" s="231"/>
      <c r="D164" s="224" t="s">
        <v>183</v>
      </c>
      <c r="E164" s="232" t="s">
        <v>403</v>
      </c>
      <c r="F164" s="233" t="s">
        <v>634</v>
      </c>
      <c r="G164" s="231"/>
      <c r="H164" s="234">
        <v>4.5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183</v>
      </c>
      <c r="AU164" s="240" t="s">
        <v>82</v>
      </c>
      <c r="AV164" s="13" t="s">
        <v>84</v>
      </c>
      <c r="AW164" s="13" t="s">
        <v>37</v>
      </c>
      <c r="AX164" s="13" t="s">
        <v>74</v>
      </c>
      <c r="AY164" s="240" t="s">
        <v>172</v>
      </c>
    </row>
    <row r="165" s="13" customFormat="1">
      <c r="A165" s="13"/>
      <c r="B165" s="230"/>
      <c r="C165" s="231"/>
      <c r="D165" s="224" t="s">
        <v>183</v>
      </c>
      <c r="E165" s="232" t="s">
        <v>429</v>
      </c>
      <c r="F165" s="233" t="s">
        <v>430</v>
      </c>
      <c r="G165" s="231"/>
      <c r="H165" s="234">
        <v>10.379999999999999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183</v>
      </c>
      <c r="AU165" s="240" t="s">
        <v>82</v>
      </c>
      <c r="AV165" s="13" t="s">
        <v>84</v>
      </c>
      <c r="AW165" s="13" t="s">
        <v>37</v>
      </c>
      <c r="AX165" s="13" t="s">
        <v>82</v>
      </c>
      <c r="AY165" s="240" t="s">
        <v>172</v>
      </c>
    </row>
    <row r="166" s="2" customFormat="1" ht="24.15" customHeight="1">
      <c r="A166" s="39"/>
      <c r="B166" s="40"/>
      <c r="C166" s="211" t="s">
        <v>395</v>
      </c>
      <c r="D166" s="211" t="s">
        <v>173</v>
      </c>
      <c r="E166" s="212" t="s">
        <v>635</v>
      </c>
      <c r="F166" s="213" t="s">
        <v>636</v>
      </c>
      <c r="G166" s="214" t="s">
        <v>313</v>
      </c>
      <c r="H166" s="215">
        <v>5.8799999999999999</v>
      </c>
      <c r="I166" s="216"/>
      <c r="J166" s="217">
        <f>ROUND(I166*H166,2)</f>
        <v>0</v>
      </c>
      <c r="K166" s="213" t="s">
        <v>177</v>
      </c>
      <c r="L166" s="45"/>
      <c r="M166" s="218" t="s">
        <v>19</v>
      </c>
      <c r="N166" s="219" t="s">
        <v>45</v>
      </c>
      <c r="O166" s="85"/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2" t="s">
        <v>171</v>
      </c>
      <c r="AT166" s="222" t="s">
        <v>173</v>
      </c>
      <c r="AU166" s="222" t="s">
        <v>82</v>
      </c>
      <c r="AY166" s="18" t="s">
        <v>172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8" t="s">
        <v>82</v>
      </c>
      <c r="BK166" s="223">
        <f>ROUND(I166*H166,2)</f>
        <v>0</v>
      </c>
      <c r="BL166" s="18" t="s">
        <v>171</v>
      </c>
      <c r="BM166" s="222" t="s">
        <v>637</v>
      </c>
    </row>
    <row r="167" s="2" customFormat="1">
      <c r="A167" s="39"/>
      <c r="B167" s="40"/>
      <c r="C167" s="41"/>
      <c r="D167" s="224" t="s">
        <v>179</v>
      </c>
      <c r="E167" s="41"/>
      <c r="F167" s="225" t="s">
        <v>636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179</v>
      </c>
      <c r="AU167" s="18" t="s">
        <v>82</v>
      </c>
    </row>
    <row r="168" s="2" customFormat="1">
      <c r="A168" s="39"/>
      <c r="B168" s="40"/>
      <c r="C168" s="41"/>
      <c r="D168" s="224" t="s">
        <v>181</v>
      </c>
      <c r="E168" s="41"/>
      <c r="F168" s="229" t="s">
        <v>638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181</v>
      </c>
      <c r="AU168" s="18" t="s">
        <v>82</v>
      </c>
    </row>
    <row r="169" s="13" customFormat="1">
      <c r="A169" s="13"/>
      <c r="B169" s="230"/>
      <c r="C169" s="231"/>
      <c r="D169" s="224" t="s">
        <v>183</v>
      </c>
      <c r="E169" s="232" t="s">
        <v>384</v>
      </c>
      <c r="F169" s="233" t="s">
        <v>639</v>
      </c>
      <c r="G169" s="231"/>
      <c r="H169" s="234">
        <v>5.8799999999999999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183</v>
      </c>
      <c r="AU169" s="240" t="s">
        <v>82</v>
      </c>
      <c r="AV169" s="13" t="s">
        <v>84</v>
      </c>
      <c r="AW169" s="13" t="s">
        <v>37</v>
      </c>
      <c r="AX169" s="13" t="s">
        <v>82</v>
      </c>
      <c r="AY169" s="240" t="s">
        <v>172</v>
      </c>
    </row>
    <row r="170" s="2" customFormat="1" ht="24.15" customHeight="1">
      <c r="A170" s="39"/>
      <c r="B170" s="40"/>
      <c r="C170" s="211" t="s">
        <v>640</v>
      </c>
      <c r="D170" s="211" t="s">
        <v>173</v>
      </c>
      <c r="E170" s="212" t="s">
        <v>641</v>
      </c>
      <c r="F170" s="213" t="s">
        <v>642</v>
      </c>
      <c r="G170" s="214" t="s">
        <v>388</v>
      </c>
      <c r="H170" s="215">
        <v>1800</v>
      </c>
      <c r="I170" s="216"/>
      <c r="J170" s="217">
        <f>ROUND(I170*H170,2)</f>
        <v>0</v>
      </c>
      <c r="K170" s="213" t="s">
        <v>177</v>
      </c>
      <c r="L170" s="45"/>
      <c r="M170" s="218" t="s">
        <v>19</v>
      </c>
      <c r="N170" s="219" t="s">
        <v>45</v>
      </c>
      <c r="O170" s="85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171</v>
      </c>
      <c r="AT170" s="222" t="s">
        <v>173</v>
      </c>
      <c r="AU170" s="222" t="s">
        <v>82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643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642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82</v>
      </c>
    </row>
    <row r="172" s="2" customFormat="1">
      <c r="A172" s="39"/>
      <c r="B172" s="40"/>
      <c r="C172" s="41"/>
      <c r="D172" s="224" t="s">
        <v>181</v>
      </c>
      <c r="E172" s="41"/>
      <c r="F172" s="229" t="s">
        <v>644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181</v>
      </c>
      <c r="AU172" s="18" t="s">
        <v>82</v>
      </c>
    </row>
    <row r="173" s="13" customFormat="1">
      <c r="A173" s="13"/>
      <c r="B173" s="230"/>
      <c r="C173" s="231"/>
      <c r="D173" s="224" t="s">
        <v>183</v>
      </c>
      <c r="E173" s="232" t="s">
        <v>265</v>
      </c>
      <c r="F173" s="233" t="s">
        <v>645</v>
      </c>
      <c r="G173" s="231"/>
      <c r="H173" s="234">
        <v>1800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183</v>
      </c>
      <c r="AU173" s="240" t="s">
        <v>82</v>
      </c>
      <c r="AV173" s="13" t="s">
        <v>84</v>
      </c>
      <c r="AW173" s="13" t="s">
        <v>37</v>
      </c>
      <c r="AX173" s="13" t="s">
        <v>82</v>
      </c>
      <c r="AY173" s="240" t="s">
        <v>172</v>
      </c>
    </row>
    <row r="174" s="2" customFormat="1" ht="21.75" customHeight="1">
      <c r="A174" s="39"/>
      <c r="B174" s="40"/>
      <c r="C174" s="211" t="s">
        <v>8</v>
      </c>
      <c r="D174" s="211" t="s">
        <v>173</v>
      </c>
      <c r="E174" s="212" t="s">
        <v>646</v>
      </c>
      <c r="F174" s="213" t="s">
        <v>647</v>
      </c>
      <c r="G174" s="214" t="s">
        <v>388</v>
      </c>
      <c r="H174" s="215">
        <v>1800</v>
      </c>
      <c r="I174" s="216"/>
      <c r="J174" s="217">
        <f>ROUND(I174*H174,2)</f>
        <v>0</v>
      </c>
      <c r="K174" s="213" t="s">
        <v>177</v>
      </c>
      <c r="L174" s="45"/>
      <c r="M174" s="218" t="s">
        <v>19</v>
      </c>
      <c r="N174" s="219" t="s">
        <v>45</v>
      </c>
      <c r="O174" s="85"/>
      <c r="P174" s="220">
        <f>O174*H174</f>
        <v>0</v>
      </c>
      <c r="Q174" s="220">
        <v>0</v>
      </c>
      <c r="R174" s="220">
        <f>Q174*H174</f>
        <v>0</v>
      </c>
      <c r="S174" s="220">
        <v>0</v>
      </c>
      <c r="T174" s="22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2" t="s">
        <v>171</v>
      </c>
      <c r="AT174" s="222" t="s">
        <v>173</v>
      </c>
      <c r="AU174" s="222" t="s">
        <v>82</v>
      </c>
      <c r="AY174" s="18" t="s">
        <v>172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8" t="s">
        <v>82</v>
      </c>
      <c r="BK174" s="223">
        <f>ROUND(I174*H174,2)</f>
        <v>0</v>
      </c>
      <c r="BL174" s="18" t="s">
        <v>171</v>
      </c>
      <c r="BM174" s="222" t="s">
        <v>648</v>
      </c>
    </row>
    <row r="175" s="2" customFormat="1">
      <c r="A175" s="39"/>
      <c r="B175" s="40"/>
      <c r="C175" s="41"/>
      <c r="D175" s="224" t="s">
        <v>179</v>
      </c>
      <c r="E175" s="41"/>
      <c r="F175" s="225" t="s">
        <v>647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179</v>
      </c>
      <c r="AU175" s="18" t="s">
        <v>82</v>
      </c>
    </row>
    <row r="176" s="2" customFormat="1">
      <c r="A176" s="39"/>
      <c r="B176" s="40"/>
      <c r="C176" s="41"/>
      <c r="D176" s="224" t="s">
        <v>181</v>
      </c>
      <c r="E176" s="41"/>
      <c r="F176" s="229" t="s">
        <v>649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181</v>
      </c>
      <c r="AU176" s="18" t="s">
        <v>82</v>
      </c>
    </row>
    <row r="177" s="13" customFormat="1">
      <c r="A177" s="13"/>
      <c r="B177" s="230"/>
      <c r="C177" s="231"/>
      <c r="D177" s="224" t="s">
        <v>183</v>
      </c>
      <c r="E177" s="232" t="s">
        <v>362</v>
      </c>
      <c r="F177" s="233" t="s">
        <v>645</v>
      </c>
      <c r="G177" s="231"/>
      <c r="H177" s="234">
        <v>1800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183</v>
      </c>
      <c r="AU177" s="240" t="s">
        <v>82</v>
      </c>
      <c r="AV177" s="13" t="s">
        <v>84</v>
      </c>
      <c r="AW177" s="13" t="s">
        <v>37</v>
      </c>
      <c r="AX177" s="13" t="s">
        <v>82</v>
      </c>
      <c r="AY177" s="240" t="s">
        <v>172</v>
      </c>
    </row>
    <row r="178" s="12" customFormat="1" ht="25.92" customHeight="1">
      <c r="A178" s="12"/>
      <c r="B178" s="197"/>
      <c r="C178" s="198"/>
      <c r="D178" s="199" t="s">
        <v>73</v>
      </c>
      <c r="E178" s="200" t="s">
        <v>171</v>
      </c>
      <c r="F178" s="200" t="s">
        <v>650</v>
      </c>
      <c r="G178" s="198"/>
      <c r="H178" s="198"/>
      <c r="I178" s="201"/>
      <c r="J178" s="202">
        <f>BK178</f>
        <v>0</v>
      </c>
      <c r="K178" s="198"/>
      <c r="L178" s="203"/>
      <c r="M178" s="204"/>
      <c r="N178" s="205"/>
      <c r="O178" s="205"/>
      <c r="P178" s="206">
        <f>SUM(P179:P184)</f>
        <v>0</v>
      </c>
      <c r="Q178" s="205"/>
      <c r="R178" s="206">
        <f>SUM(R179:R184)</f>
        <v>0</v>
      </c>
      <c r="S178" s="205"/>
      <c r="T178" s="207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8" t="s">
        <v>171</v>
      </c>
      <c r="AT178" s="209" t="s">
        <v>73</v>
      </c>
      <c r="AU178" s="209" t="s">
        <v>74</v>
      </c>
      <c r="AY178" s="208" t="s">
        <v>172</v>
      </c>
      <c r="BK178" s="210">
        <f>SUM(BK179:BK184)</f>
        <v>0</v>
      </c>
    </row>
    <row r="179" s="2" customFormat="1" ht="24.15" customHeight="1">
      <c r="A179" s="39"/>
      <c r="B179" s="40"/>
      <c r="C179" s="211" t="s">
        <v>273</v>
      </c>
      <c r="D179" s="211" t="s">
        <v>173</v>
      </c>
      <c r="E179" s="212" t="s">
        <v>651</v>
      </c>
      <c r="F179" s="213" t="s">
        <v>652</v>
      </c>
      <c r="G179" s="214" t="s">
        <v>313</v>
      </c>
      <c r="H179" s="215">
        <v>1.476</v>
      </c>
      <c r="I179" s="216"/>
      <c r="J179" s="217">
        <f>ROUND(I179*H179,2)</f>
        <v>0</v>
      </c>
      <c r="K179" s="213" t="s">
        <v>177</v>
      </c>
      <c r="L179" s="45"/>
      <c r="M179" s="218" t="s">
        <v>19</v>
      </c>
      <c r="N179" s="219" t="s">
        <v>45</v>
      </c>
      <c r="O179" s="85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171</v>
      </c>
      <c r="AT179" s="222" t="s">
        <v>173</v>
      </c>
      <c r="AU179" s="222" t="s">
        <v>82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653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652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82</v>
      </c>
    </row>
    <row r="181" s="2" customFormat="1">
      <c r="A181" s="39"/>
      <c r="B181" s="40"/>
      <c r="C181" s="41"/>
      <c r="D181" s="224" t="s">
        <v>181</v>
      </c>
      <c r="E181" s="41"/>
      <c r="F181" s="229" t="s">
        <v>654</v>
      </c>
      <c r="G181" s="41"/>
      <c r="H181" s="41"/>
      <c r="I181" s="226"/>
      <c r="J181" s="41"/>
      <c r="K181" s="41"/>
      <c r="L181" s="45"/>
      <c r="M181" s="227"/>
      <c r="N181" s="228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181</v>
      </c>
      <c r="AU181" s="18" t="s">
        <v>82</v>
      </c>
    </row>
    <row r="182" s="13" customFormat="1">
      <c r="A182" s="13"/>
      <c r="B182" s="230"/>
      <c r="C182" s="231"/>
      <c r="D182" s="224" t="s">
        <v>183</v>
      </c>
      <c r="E182" s="232" t="s">
        <v>475</v>
      </c>
      <c r="F182" s="233" t="s">
        <v>655</v>
      </c>
      <c r="G182" s="231"/>
      <c r="H182" s="234">
        <v>1.1760000000000002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183</v>
      </c>
      <c r="AU182" s="240" t="s">
        <v>82</v>
      </c>
      <c r="AV182" s="13" t="s">
        <v>84</v>
      </c>
      <c r="AW182" s="13" t="s">
        <v>37</v>
      </c>
      <c r="AX182" s="13" t="s">
        <v>74</v>
      </c>
      <c r="AY182" s="240" t="s">
        <v>172</v>
      </c>
    </row>
    <row r="183" s="13" customFormat="1">
      <c r="A183" s="13"/>
      <c r="B183" s="230"/>
      <c r="C183" s="231"/>
      <c r="D183" s="224" t="s">
        <v>183</v>
      </c>
      <c r="E183" s="232" t="s">
        <v>497</v>
      </c>
      <c r="F183" s="233" t="s">
        <v>656</v>
      </c>
      <c r="G183" s="231"/>
      <c r="H183" s="234">
        <v>0.30000000000000004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183</v>
      </c>
      <c r="AU183" s="240" t="s">
        <v>82</v>
      </c>
      <c r="AV183" s="13" t="s">
        <v>84</v>
      </c>
      <c r="AW183" s="13" t="s">
        <v>37</v>
      </c>
      <c r="AX183" s="13" t="s">
        <v>74</v>
      </c>
      <c r="AY183" s="240" t="s">
        <v>172</v>
      </c>
    </row>
    <row r="184" s="13" customFormat="1">
      <c r="A184" s="13"/>
      <c r="B184" s="230"/>
      <c r="C184" s="231"/>
      <c r="D184" s="224" t="s">
        <v>183</v>
      </c>
      <c r="E184" s="232" t="s">
        <v>657</v>
      </c>
      <c r="F184" s="233" t="s">
        <v>658</v>
      </c>
      <c r="G184" s="231"/>
      <c r="H184" s="234">
        <v>1.476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183</v>
      </c>
      <c r="AU184" s="240" t="s">
        <v>82</v>
      </c>
      <c r="AV184" s="13" t="s">
        <v>84</v>
      </c>
      <c r="AW184" s="13" t="s">
        <v>37</v>
      </c>
      <c r="AX184" s="13" t="s">
        <v>82</v>
      </c>
      <c r="AY184" s="240" t="s">
        <v>172</v>
      </c>
    </row>
    <row r="185" s="12" customFormat="1" ht="25.92" customHeight="1">
      <c r="A185" s="12"/>
      <c r="B185" s="197"/>
      <c r="C185" s="198"/>
      <c r="D185" s="199" t="s">
        <v>73</v>
      </c>
      <c r="E185" s="200" t="s">
        <v>203</v>
      </c>
      <c r="F185" s="200" t="s">
        <v>417</v>
      </c>
      <c r="G185" s="198"/>
      <c r="H185" s="198"/>
      <c r="I185" s="201"/>
      <c r="J185" s="202">
        <f>BK185</f>
        <v>0</v>
      </c>
      <c r="K185" s="198"/>
      <c r="L185" s="203"/>
      <c r="M185" s="204"/>
      <c r="N185" s="205"/>
      <c r="O185" s="205"/>
      <c r="P185" s="206">
        <f>SUM(P186:P215)</f>
        <v>0</v>
      </c>
      <c r="Q185" s="205"/>
      <c r="R185" s="206">
        <f>SUM(R186:R215)</f>
        <v>0</v>
      </c>
      <c r="S185" s="205"/>
      <c r="T185" s="207">
        <f>SUM(T186:T215)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8" t="s">
        <v>171</v>
      </c>
      <c r="AT185" s="209" t="s">
        <v>73</v>
      </c>
      <c r="AU185" s="209" t="s">
        <v>74</v>
      </c>
      <c r="AY185" s="208" t="s">
        <v>172</v>
      </c>
      <c r="BK185" s="210">
        <f>SUM(BK186:BK215)</f>
        <v>0</v>
      </c>
    </row>
    <row r="186" s="2" customFormat="1" ht="16.5" customHeight="1">
      <c r="A186" s="39"/>
      <c r="B186" s="40"/>
      <c r="C186" s="211" t="s">
        <v>659</v>
      </c>
      <c r="D186" s="211" t="s">
        <v>173</v>
      </c>
      <c r="E186" s="212" t="s">
        <v>660</v>
      </c>
      <c r="F186" s="213" t="s">
        <v>419</v>
      </c>
      <c r="G186" s="214" t="s">
        <v>313</v>
      </c>
      <c r="H186" s="215">
        <v>250.965</v>
      </c>
      <c r="I186" s="216"/>
      <c r="J186" s="217">
        <f>ROUND(I186*H186,2)</f>
        <v>0</v>
      </c>
      <c r="K186" s="213" t="s">
        <v>177</v>
      </c>
      <c r="L186" s="45"/>
      <c r="M186" s="218" t="s">
        <v>19</v>
      </c>
      <c r="N186" s="219" t="s">
        <v>45</v>
      </c>
      <c r="O186" s="85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171</v>
      </c>
      <c r="AT186" s="222" t="s">
        <v>173</v>
      </c>
      <c r="AU186" s="222" t="s">
        <v>82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661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421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82</v>
      </c>
    </row>
    <row r="188" s="2" customFormat="1">
      <c r="A188" s="39"/>
      <c r="B188" s="40"/>
      <c r="C188" s="41"/>
      <c r="D188" s="224" t="s">
        <v>181</v>
      </c>
      <c r="E188" s="41"/>
      <c r="F188" s="229" t="s">
        <v>422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181</v>
      </c>
      <c r="AU188" s="18" t="s">
        <v>82</v>
      </c>
    </row>
    <row r="189" s="13" customFormat="1">
      <c r="A189" s="13"/>
      <c r="B189" s="230"/>
      <c r="C189" s="231"/>
      <c r="D189" s="224" t="s">
        <v>183</v>
      </c>
      <c r="E189" s="232" t="s">
        <v>662</v>
      </c>
      <c r="F189" s="233" t="s">
        <v>663</v>
      </c>
      <c r="G189" s="231"/>
      <c r="H189" s="234">
        <v>250.965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183</v>
      </c>
      <c r="AU189" s="240" t="s">
        <v>82</v>
      </c>
      <c r="AV189" s="13" t="s">
        <v>84</v>
      </c>
      <c r="AW189" s="13" t="s">
        <v>37</v>
      </c>
      <c r="AX189" s="13" t="s">
        <v>82</v>
      </c>
      <c r="AY189" s="240" t="s">
        <v>172</v>
      </c>
    </row>
    <row r="190" s="2" customFormat="1" ht="24.15" customHeight="1">
      <c r="A190" s="39"/>
      <c r="B190" s="40"/>
      <c r="C190" s="211" t="s">
        <v>664</v>
      </c>
      <c r="D190" s="211" t="s">
        <v>173</v>
      </c>
      <c r="E190" s="212" t="s">
        <v>665</v>
      </c>
      <c r="F190" s="213" t="s">
        <v>666</v>
      </c>
      <c r="G190" s="214" t="s">
        <v>388</v>
      </c>
      <c r="H190" s="215">
        <v>232.03100000000001</v>
      </c>
      <c r="I190" s="216"/>
      <c r="J190" s="217">
        <f>ROUND(I190*H190,2)</f>
        <v>0</v>
      </c>
      <c r="K190" s="213" t="s">
        <v>177</v>
      </c>
      <c r="L190" s="45"/>
      <c r="M190" s="218" t="s">
        <v>19</v>
      </c>
      <c r="N190" s="219" t="s">
        <v>45</v>
      </c>
      <c r="O190" s="85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171</v>
      </c>
      <c r="AT190" s="222" t="s">
        <v>173</v>
      </c>
      <c r="AU190" s="222" t="s">
        <v>82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667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668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82</v>
      </c>
    </row>
    <row r="192" s="2" customFormat="1">
      <c r="A192" s="39"/>
      <c r="B192" s="40"/>
      <c r="C192" s="41"/>
      <c r="D192" s="224" t="s">
        <v>181</v>
      </c>
      <c r="E192" s="41"/>
      <c r="F192" s="229" t="s">
        <v>422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181</v>
      </c>
      <c r="AU192" s="18" t="s">
        <v>82</v>
      </c>
    </row>
    <row r="193" s="13" customFormat="1">
      <c r="A193" s="13"/>
      <c r="B193" s="230"/>
      <c r="C193" s="231"/>
      <c r="D193" s="224" t="s">
        <v>183</v>
      </c>
      <c r="E193" s="232" t="s">
        <v>669</v>
      </c>
      <c r="F193" s="233" t="s">
        <v>670</v>
      </c>
      <c r="G193" s="231"/>
      <c r="H193" s="234">
        <v>232.03125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183</v>
      </c>
      <c r="AU193" s="240" t="s">
        <v>82</v>
      </c>
      <c r="AV193" s="13" t="s">
        <v>84</v>
      </c>
      <c r="AW193" s="13" t="s">
        <v>37</v>
      </c>
      <c r="AX193" s="13" t="s">
        <v>82</v>
      </c>
      <c r="AY193" s="240" t="s">
        <v>172</v>
      </c>
    </row>
    <row r="194" s="2" customFormat="1" ht="16.5" customHeight="1">
      <c r="A194" s="39"/>
      <c r="B194" s="40"/>
      <c r="C194" s="211" t="s">
        <v>545</v>
      </c>
      <c r="D194" s="211" t="s">
        <v>173</v>
      </c>
      <c r="E194" s="212" t="s">
        <v>671</v>
      </c>
      <c r="F194" s="213" t="s">
        <v>672</v>
      </c>
      <c r="G194" s="214" t="s">
        <v>388</v>
      </c>
      <c r="H194" s="215">
        <v>990</v>
      </c>
      <c r="I194" s="216"/>
      <c r="J194" s="217">
        <f>ROUND(I194*H194,2)</f>
        <v>0</v>
      </c>
      <c r="K194" s="213" t="s">
        <v>177</v>
      </c>
      <c r="L194" s="45"/>
      <c r="M194" s="218" t="s">
        <v>19</v>
      </c>
      <c r="N194" s="219" t="s">
        <v>45</v>
      </c>
      <c r="O194" s="85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171</v>
      </c>
      <c r="AT194" s="222" t="s">
        <v>173</v>
      </c>
      <c r="AU194" s="222" t="s">
        <v>82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673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674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82</v>
      </c>
    </row>
    <row r="196" s="2" customFormat="1">
      <c r="A196" s="39"/>
      <c r="B196" s="40"/>
      <c r="C196" s="41"/>
      <c r="D196" s="224" t="s">
        <v>181</v>
      </c>
      <c r="E196" s="41"/>
      <c r="F196" s="229" t="s">
        <v>441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181</v>
      </c>
      <c r="AU196" s="18" t="s">
        <v>82</v>
      </c>
    </row>
    <row r="197" s="13" customFormat="1">
      <c r="A197" s="13"/>
      <c r="B197" s="230"/>
      <c r="C197" s="231"/>
      <c r="D197" s="224" t="s">
        <v>183</v>
      </c>
      <c r="E197" s="232" t="s">
        <v>675</v>
      </c>
      <c r="F197" s="233" t="s">
        <v>676</v>
      </c>
      <c r="G197" s="231"/>
      <c r="H197" s="234">
        <v>990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183</v>
      </c>
      <c r="AU197" s="240" t="s">
        <v>82</v>
      </c>
      <c r="AV197" s="13" t="s">
        <v>84</v>
      </c>
      <c r="AW197" s="13" t="s">
        <v>37</v>
      </c>
      <c r="AX197" s="13" t="s">
        <v>82</v>
      </c>
      <c r="AY197" s="240" t="s">
        <v>172</v>
      </c>
    </row>
    <row r="198" s="2" customFormat="1" ht="16.5" customHeight="1">
      <c r="A198" s="39"/>
      <c r="B198" s="40"/>
      <c r="C198" s="211" t="s">
        <v>677</v>
      </c>
      <c r="D198" s="211" t="s">
        <v>173</v>
      </c>
      <c r="E198" s="212" t="s">
        <v>437</v>
      </c>
      <c r="F198" s="213" t="s">
        <v>438</v>
      </c>
      <c r="G198" s="214" t="s">
        <v>388</v>
      </c>
      <c r="H198" s="215">
        <v>1980</v>
      </c>
      <c r="I198" s="216"/>
      <c r="J198" s="217">
        <f>ROUND(I198*H198,2)</f>
        <v>0</v>
      </c>
      <c r="K198" s="213" t="s">
        <v>177</v>
      </c>
      <c r="L198" s="45"/>
      <c r="M198" s="218" t="s">
        <v>19</v>
      </c>
      <c r="N198" s="219" t="s">
        <v>45</v>
      </c>
      <c r="O198" s="85"/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171</v>
      </c>
      <c r="AT198" s="222" t="s">
        <v>173</v>
      </c>
      <c r="AU198" s="222" t="s">
        <v>82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678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440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82</v>
      </c>
    </row>
    <row r="200" s="2" customFormat="1">
      <c r="A200" s="39"/>
      <c r="B200" s="40"/>
      <c r="C200" s="41"/>
      <c r="D200" s="224" t="s">
        <v>181</v>
      </c>
      <c r="E200" s="41"/>
      <c r="F200" s="229" t="s">
        <v>441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181</v>
      </c>
      <c r="AU200" s="18" t="s">
        <v>82</v>
      </c>
    </row>
    <row r="201" s="13" customFormat="1">
      <c r="A201" s="13"/>
      <c r="B201" s="230"/>
      <c r="C201" s="231"/>
      <c r="D201" s="224" t="s">
        <v>183</v>
      </c>
      <c r="E201" s="232" t="s">
        <v>477</v>
      </c>
      <c r="F201" s="233" t="s">
        <v>679</v>
      </c>
      <c r="G201" s="231"/>
      <c r="H201" s="234">
        <v>990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183</v>
      </c>
      <c r="AU201" s="240" t="s">
        <v>82</v>
      </c>
      <c r="AV201" s="13" t="s">
        <v>84</v>
      </c>
      <c r="AW201" s="13" t="s">
        <v>37</v>
      </c>
      <c r="AX201" s="13" t="s">
        <v>74</v>
      </c>
      <c r="AY201" s="240" t="s">
        <v>172</v>
      </c>
    </row>
    <row r="202" s="13" customFormat="1">
      <c r="A202" s="13"/>
      <c r="B202" s="230"/>
      <c r="C202" s="231"/>
      <c r="D202" s="224" t="s">
        <v>183</v>
      </c>
      <c r="E202" s="232" t="s">
        <v>499</v>
      </c>
      <c r="F202" s="233" t="s">
        <v>680</v>
      </c>
      <c r="G202" s="231"/>
      <c r="H202" s="234">
        <v>990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183</v>
      </c>
      <c r="AU202" s="240" t="s">
        <v>82</v>
      </c>
      <c r="AV202" s="13" t="s">
        <v>84</v>
      </c>
      <c r="AW202" s="13" t="s">
        <v>37</v>
      </c>
      <c r="AX202" s="13" t="s">
        <v>74</v>
      </c>
      <c r="AY202" s="240" t="s">
        <v>172</v>
      </c>
    </row>
    <row r="203" s="13" customFormat="1">
      <c r="A203" s="13"/>
      <c r="B203" s="230"/>
      <c r="C203" s="231"/>
      <c r="D203" s="224" t="s">
        <v>183</v>
      </c>
      <c r="E203" s="232" t="s">
        <v>681</v>
      </c>
      <c r="F203" s="233" t="s">
        <v>682</v>
      </c>
      <c r="G203" s="231"/>
      <c r="H203" s="234">
        <v>1980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183</v>
      </c>
      <c r="AU203" s="240" t="s">
        <v>82</v>
      </c>
      <c r="AV203" s="13" t="s">
        <v>84</v>
      </c>
      <c r="AW203" s="13" t="s">
        <v>37</v>
      </c>
      <c r="AX203" s="13" t="s">
        <v>82</v>
      </c>
      <c r="AY203" s="240" t="s">
        <v>172</v>
      </c>
    </row>
    <row r="204" s="2" customFormat="1" ht="24.15" customHeight="1">
      <c r="A204" s="39"/>
      <c r="B204" s="40"/>
      <c r="C204" s="211" t="s">
        <v>7</v>
      </c>
      <c r="D204" s="211" t="s">
        <v>173</v>
      </c>
      <c r="E204" s="212" t="s">
        <v>683</v>
      </c>
      <c r="F204" s="213" t="s">
        <v>684</v>
      </c>
      <c r="G204" s="214" t="s">
        <v>388</v>
      </c>
      <c r="H204" s="215">
        <v>990</v>
      </c>
      <c r="I204" s="216"/>
      <c r="J204" s="217">
        <f>ROUND(I204*H204,2)</f>
        <v>0</v>
      </c>
      <c r="K204" s="213" t="s">
        <v>177</v>
      </c>
      <c r="L204" s="45"/>
      <c r="M204" s="218" t="s">
        <v>19</v>
      </c>
      <c r="N204" s="219" t="s">
        <v>45</v>
      </c>
      <c r="O204" s="85"/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2" t="s">
        <v>171</v>
      </c>
      <c r="AT204" s="222" t="s">
        <v>173</v>
      </c>
      <c r="AU204" s="222" t="s">
        <v>82</v>
      </c>
      <c r="AY204" s="18" t="s">
        <v>172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8" t="s">
        <v>82</v>
      </c>
      <c r="BK204" s="223">
        <f>ROUND(I204*H204,2)</f>
        <v>0</v>
      </c>
      <c r="BL204" s="18" t="s">
        <v>171</v>
      </c>
      <c r="BM204" s="222" t="s">
        <v>685</v>
      </c>
    </row>
    <row r="205" s="2" customFormat="1">
      <c r="A205" s="39"/>
      <c r="B205" s="40"/>
      <c r="C205" s="41"/>
      <c r="D205" s="224" t="s">
        <v>179</v>
      </c>
      <c r="E205" s="41"/>
      <c r="F205" s="225" t="s">
        <v>686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179</v>
      </c>
      <c r="AU205" s="18" t="s">
        <v>82</v>
      </c>
    </row>
    <row r="206" s="2" customFormat="1">
      <c r="A206" s="39"/>
      <c r="B206" s="40"/>
      <c r="C206" s="41"/>
      <c r="D206" s="224" t="s">
        <v>181</v>
      </c>
      <c r="E206" s="41"/>
      <c r="F206" s="229" t="s">
        <v>447</v>
      </c>
      <c r="G206" s="41"/>
      <c r="H206" s="41"/>
      <c r="I206" s="226"/>
      <c r="J206" s="41"/>
      <c r="K206" s="41"/>
      <c r="L206" s="45"/>
      <c r="M206" s="227"/>
      <c r="N206" s="22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181</v>
      </c>
      <c r="AU206" s="18" t="s">
        <v>82</v>
      </c>
    </row>
    <row r="207" s="13" customFormat="1">
      <c r="A207" s="13"/>
      <c r="B207" s="230"/>
      <c r="C207" s="231"/>
      <c r="D207" s="224" t="s">
        <v>183</v>
      </c>
      <c r="E207" s="232" t="s">
        <v>687</v>
      </c>
      <c r="F207" s="233" t="s">
        <v>676</v>
      </c>
      <c r="G207" s="231"/>
      <c r="H207" s="234">
        <v>990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183</v>
      </c>
      <c r="AU207" s="240" t="s">
        <v>82</v>
      </c>
      <c r="AV207" s="13" t="s">
        <v>84</v>
      </c>
      <c r="AW207" s="13" t="s">
        <v>37</v>
      </c>
      <c r="AX207" s="13" t="s">
        <v>82</v>
      </c>
      <c r="AY207" s="240" t="s">
        <v>172</v>
      </c>
    </row>
    <row r="208" s="2" customFormat="1" ht="24.15" customHeight="1">
      <c r="A208" s="39"/>
      <c r="B208" s="40"/>
      <c r="C208" s="211" t="s">
        <v>485</v>
      </c>
      <c r="D208" s="211" t="s">
        <v>173</v>
      </c>
      <c r="E208" s="212" t="s">
        <v>688</v>
      </c>
      <c r="F208" s="213" t="s">
        <v>689</v>
      </c>
      <c r="G208" s="214" t="s">
        <v>388</v>
      </c>
      <c r="H208" s="215">
        <v>990</v>
      </c>
      <c r="I208" s="216"/>
      <c r="J208" s="217">
        <f>ROUND(I208*H208,2)</f>
        <v>0</v>
      </c>
      <c r="K208" s="213" t="s">
        <v>177</v>
      </c>
      <c r="L208" s="45"/>
      <c r="M208" s="218" t="s">
        <v>19</v>
      </c>
      <c r="N208" s="219" t="s">
        <v>45</v>
      </c>
      <c r="O208" s="85"/>
      <c r="P208" s="220">
        <f>O208*H208</f>
        <v>0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2" t="s">
        <v>171</v>
      </c>
      <c r="AT208" s="222" t="s">
        <v>173</v>
      </c>
      <c r="AU208" s="222" t="s">
        <v>82</v>
      </c>
      <c r="AY208" s="18" t="s">
        <v>172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8" t="s">
        <v>82</v>
      </c>
      <c r="BK208" s="223">
        <f>ROUND(I208*H208,2)</f>
        <v>0</v>
      </c>
      <c r="BL208" s="18" t="s">
        <v>171</v>
      </c>
      <c r="BM208" s="222" t="s">
        <v>690</v>
      </c>
    </row>
    <row r="209" s="2" customFormat="1">
      <c r="A209" s="39"/>
      <c r="B209" s="40"/>
      <c r="C209" s="41"/>
      <c r="D209" s="224" t="s">
        <v>179</v>
      </c>
      <c r="E209" s="41"/>
      <c r="F209" s="225" t="s">
        <v>691</v>
      </c>
      <c r="G209" s="41"/>
      <c r="H209" s="41"/>
      <c r="I209" s="226"/>
      <c r="J209" s="41"/>
      <c r="K209" s="41"/>
      <c r="L209" s="45"/>
      <c r="M209" s="227"/>
      <c r="N209" s="22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82</v>
      </c>
    </row>
    <row r="210" s="2" customFormat="1">
      <c r="A210" s="39"/>
      <c r="B210" s="40"/>
      <c r="C210" s="41"/>
      <c r="D210" s="224" t="s">
        <v>181</v>
      </c>
      <c r="E210" s="41"/>
      <c r="F210" s="229" t="s">
        <v>447</v>
      </c>
      <c r="G210" s="41"/>
      <c r="H210" s="41"/>
      <c r="I210" s="226"/>
      <c r="J210" s="41"/>
      <c r="K210" s="41"/>
      <c r="L210" s="45"/>
      <c r="M210" s="227"/>
      <c r="N210" s="22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181</v>
      </c>
      <c r="AU210" s="18" t="s">
        <v>82</v>
      </c>
    </row>
    <row r="211" s="13" customFormat="1">
      <c r="A211" s="13"/>
      <c r="B211" s="230"/>
      <c r="C211" s="231"/>
      <c r="D211" s="224" t="s">
        <v>183</v>
      </c>
      <c r="E211" s="232" t="s">
        <v>692</v>
      </c>
      <c r="F211" s="233" t="s">
        <v>676</v>
      </c>
      <c r="G211" s="231"/>
      <c r="H211" s="234">
        <v>990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183</v>
      </c>
      <c r="AU211" s="240" t="s">
        <v>82</v>
      </c>
      <c r="AV211" s="13" t="s">
        <v>84</v>
      </c>
      <c r="AW211" s="13" t="s">
        <v>37</v>
      </c>
      <c r="AX211" s="13" t="s">
        <v>82</v>
      </c>
      <c r="AY211" s="240" t="s">
        <v>172</v>
      </c>
    </row>
    <row r="212" s="2" customFormat="1" ht="24.15" customHeight="1">
      <c r="A212" s="39"/>
      <c r="B212" s="40"/>
      <c r="C212" s="211" t="s">
        <v>693</v>
      </c>
      <c r="D212" s="211" t="s">
        <v>173</v>
      </c>
      <c r="E212" s="212" t="s">
        <v>694</v>
      </c>
      <c r="F212" s="213" t="s">
        <v>695</v>
      </c>
      <c r="G212" s="214" t="s">
        <v>388</v>
      </c>
      <c r="H212" s="215">
        <v>990</v>
      </c>
      <c r="I212" s="216"/>
      <c r="J212" s="217">
        <f>ROUND(I212*H212,2)</f>
        <v>0</v>
      </c>
      <c r="K212" s="213" t="s">
        <v>177</v>
      </c>
      <c r="L212" s="45"/>
      <c r="M212" s="218" t="s">
        <v>19</v>
      </c>
      <c r="N212" s="219" t="s">
        <v>45</v>
      </c>
      <c r="O212" s="85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171</v>
      </c>
      <c r="AT212" s="222" t="s">
        <v>173</v>
      </c>
      <c r="AU212" s="222" t="s">
        <v>82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696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697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82</v>
      </c>
    </row>
    <row r="214" s="2" customFormat="1">
      <c r="A214" s="39"/>
      <c r="B214" s="40"/>
      <c r="C214" s="41"/>
      <c r="D214" s="224" t="s">
        <v>181</v>
      </c>
      <c r="E214" s="41"/>
      <c r="F214" s="229" t="s">
        <v>447</v>
      </c>
      <c r="G214" s="41"/>
      <c r="H214" s="41"/>
      <c r="I214" s="226"/>
      <c r="J214" s="41"/>
      <c r="K214" s="41"/>
      <c r="L214" s="45"/>
      <c r="M214" s="227"/>
      <c r="N214" s="22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181</v>
      </c>
      <c r="AU214" s="18" t="s">
        <v>82</v>
      </c>
    </row>
    <row r="215" s="13" customFormat="1">
      <c r="A215" s="13"/>
      <c r="B215" s="230"/>
      <c r="C215" s="231"/>
      <c r="D215" s="224" t="s">
        <v>183</v>
      </c>
      <c r="E215" s="232" t="s">
        <v>698</v>
      </c>
      <c r="F215" s="233" t="s">
        <v>676</v>
      </c>
      <c r="G215" s="231"/>
      <c r="H215" s="234">
        <v>990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183</v>
      </c>
      <c r="AU215" s="240" t="s">
        <v>82</v>
      </c>
      <c r="AV215" s="13" t="s">
        <v>84</v>
      </c>
      <c r="AW215" s="13" t="s">
        <v>37</v>
      </c>
      <c r="AX215" s="13" t="s">
        <v>82</v>
      </c>
      <c r="AY215" s="240" t="s">
        <v>172</v>
      </c>
    </row>
    <row r="216" s="12" customFormat="1" ht="25.92" customHeight="1">
      <c r="A216" s="12"/>
      <c r="B216" s="197"/>
      <c r="C216" s="198"/>
      <c r="D216" s="199" t="s">
        <v>73</v>
      </c>
      <c r="E216" s="200" t="s">
        <v>229</v>
      </c>
      <c r="F216" s="200" t="s">
        <v>699</v>
      </c>
      <c r="G216" s="198"/>
      <c r="H216" s="198"/>
      <c r="I216" s="201"/>
      <c r="J216" s="202">
        <f>BK216</f>
        <v>0</v>
      </c>
      <c r="K216" s="198"/>
      <c r="L216" s="203"/>
      <c r="M216" s="204"/>
      <c r="N216" s="205"/>
      <c r="O216" s="205"/>
      <c r="P216" s="206">
        <f>SUM(P217:P231)</f>
        <v>0</v>
      </c>
      <c r="Q216" s="205"/>
      <c r="R216" s="206">
        <f>SUM(R217:R231)</f>
        <v>0</v>
      </c>
      <c r="S216" s="205"/>
      <c r="T216" s="207">
        <f>SUM(T217:T231)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8" t="s">
        <v>171</v>
      </c>
      <c r="AT216" s="209" t="s">
        <v>73</v>
      </c>
      <c r="AU216" s="209" t="s">
        <v>74</v>
      </c>
      <c r="AY216" s="208" t="s">
        <v>172</v>
      </c>
      <c r="BK216" s="210">
        <f>SUM(BK217:BK231)</f>
        <v>0</v>
      </c>
    </row>
    <row r="217" s="2" customFormat="1" ht="24.15" customHeight="1">
      <c r="A217" s="39"/>
      <c r="B217" s="40"/>
      <c r="C217" s="211" t="s">
        <v>700</v>
      </c>
      <c r="D217" s="211" t="s">
        <v>173</v>
      </c>
      <c r="E217" s="212" t="s">
        <v>701</v>
      </c>
      <c r="F217" s="213" t="s">
        <v>702</v>
      </c>
      <c r="G217" s="214" t="s">
        <v>327</v>
      </c>
      <c r="H217" s="215">
        <v>14.699999999999999</v>
      </c>
      <c r="I217" s="216"/>
      <c r="J217" s="217">
        <f>ROUND(I217*H217,2)</f>
        <v>0</v>
      </c>
      <c r="K217" s="213" t="s">
        <v>177</v>
      </c>
      <c r="L217" s="45"/>
      <c r="M217" s="218" t="s">
        <v>19</v>
      </c>
      <c r="N217" s="219" t="s">
        <v>45</v>
      </c>
      <c r="O217" s="85"/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2" t="s">
        <v>171</v>
      </c>
      <c r="AT217" s="222" t="s">
        <v>173</v>
      </c>
      <c r="AU217" s="222" t="s">
        <v>82</v>
      </c>
      <c r="AY217" s="18" t="s">
        <v>172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8" t="s">
        <v>82</v>
      </c>
      <c r="BK217" s="223">
        <f>ROUND(I217*H217,2)</f>
        <v>0</v>
      </c>
      <c r="BL217" s="18" t="s">
        <v>171</v>
      </c>
      <c r="BM217" s="222" t="s">
        <v>703</v>
      </c>
    </row>
    <row r="218" s="2" customFormat="1">
      <c r="A218" s="39"/>
      <c r="B218" s="40"/>
      <c r="C218" s="41"/>
      <c r="D218" s="224" t="s">
        <v>179</v>
      </c>
      <c r="E218" s="41"/>
      <c r="F218" s="225" t="s">
        <v>704</v>
      </c>
      <c r="G218" s="41"/>
      <c r="H218" s="41"/>
      <c r="I218" s="226"/>
      <c r="J218" s="41"/>
      <c r="K218" s="41"/>
      <c r="L218" s="45"/>
      <c r="M218" s="227"/>
      <c r="N218" s="228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179</v>
      </c>
      <c r="AU218" s="18" t="s">
        <v>82</v>
      </c>
    </row>
    <row r="219" s="2" customFormat="1">
      <c r="A219" s="39"/>
      <c r="B219" s="40"/>
      <c r="C219" s="41"/>
      <c r="D219" s="224" t="s">
        <v>181</v>
      </c>
      <c r="E219" s="41"/>
      <c r="F219" s="229" t="s">
        <v>705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181</v>
      </c>
      <c r="AU219" s="18" t="s">
        <v>82</v>
      </c>
    </row>
    <row r="220" s="13" customFormat="1">
      <c r="A220" s="13"/>
      <c r="B220" s="230"/>
      <c r="C220" s="231"/>
      <c r="D220" s="224" t="s">
        <v>183</v>
      </c>
      <c r="E220" s="232" t="s">
        <v>480</v>
      </c>
      <c r="F220" s="233" t="s">
        <v>706</v>
      </c>
      <c r="G220" s="231"/>
      <c r="H220" s="234">
        <v>4</v>
      </c>
      <c r="I220" s="235"/>
      <c r="J220" s="231"/>
      <c r="K220" s="231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183</v>
      </c>
      <c r="AU220" s="240" t="s">
        <v>82</v>
      </c>
      <c r="AV220" s="13" t="s">
        <v>84</v>
      </c>
      <c r="AW220" s="13" t="s">
        <v>37</v>
      </c>
      <c r="AX220" s="13" t="s">
        <v>74</v>
      </c>
      <c r="AY220" s="240" t="s">
        <v>172</v>
      </c>
    </row>
    <row r="221" s="13" customFormat="1">
      <c r="A221" s="13"/>
      <c r="B221" s="230"/>
      <c r="C221" s="231"/>
      <c r="D221" s="224" t="s">
        <v>183</v>
      </c>
      <c r="E221" s="232" t="s">
        <v>500</v>
      </c>
      <c r="F221" s="233" t="s">
        <v>707</v>
      </c>
      <c r="G221" s="231"/>
      <c r="H221" s="234">
        <v>4.2999999999999998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183</v>
      </c>
      <c r="AU221" s="240" t="s">
        <v>82</v>
      </c>
      <c r="AV221" s="13" t="s">
        <v>84</v>
      </c>
      <c r="AW221" s="13" t="s">
        <v>37</v>
      </c>
      <c r="AX221" s="13" t="s">
        <v>74</v>
      </c>
      <c r="AY221" s="240" t="s">
        <v>172</v>
      </c>
    </row>
    <row r="222" s="13" customFormat="1">
      <c r="A222" s="13"/>
      <c r="B222" s="230"/>
      <c r="C222" s="231"/>
      <c r="D222" s="224" t="s">
        <v>183</v>
      </c>
      <c r="E222" s="232" t="s">
        <v>515</v>
      </c>
      <c r="F222" s="233" t="s">
        <v>708</v>
      </c>
      <c r="G222" s="231"/>
      <c r="H222" s="234">
        <v>6.4000000000000004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183</v>
      </c>
      <c r="AU222" s="240" t="s">
        <v>82</v>
      </c>
      <c r="AV222" s="13" t="s">
        <v>84</v>
      </c>
      <c r="AW222" s="13" t="s">
        <v>37</v>
      </c>
      <c r="AX222" s="13" t="s">
        <v>74</v>
      </c>
      <c r="AY222" s="240" t="s">
        <v>172</v>
      </c>
    </row>
    <row r="223" s="13" customFormat="1">
      <c r="A223" s="13"/>
      <c r="B223" s="230"/>
      <c r="C223" s="231"/>
      <c r="D223" s="224" t="s">
        <v>183</v>
      </c>
      <c r="E223" s="232" t="s">
        <v>709</v>
      </c>
      <c r="F223" s="233" t="s">
        <v>710</v>
      </c>
      <c r="G223" s="231"/>
      <c r="H223" s="234">
        <v>14.700000000000001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183</v>
      </c>
      <c r="AU223" s="240" t="s">
        <v>82</v>
      </c>
      <c r="AV223" s="13" t="s">
        <v>84</v>
      </c>
      <c r="AW223" s="13" t="s">
        <v>37</v>
      </c>
      <c r="AX223" s="13" t="s">
        <v>82</v>
      </c>
      <c r="AY223" s="240" t="s">
        <v>172</v>
      </c>
    </row>
    <row r="224" s="2" customFormat="1" ht="24.15" customHeight="1">
      <c r="A224" s="39"/>
      <c r="B224" s="40"/>
      <c r="C224" s="211" t="s">
        <v>547</v>
      </c>
      <c r="D224" s="211" t="s">
        <v>173</v>
      </c>
      <c r="E224" s="212" t="s">
        <v>711</v>
      </c>
      <c r="F224" s="213" t="s">
        <v>712</v>
      </c>
      <c r="G224" s="214" t="s">
        <v>206</v>
      </c>
      <c r="H224" s="215">
        <v>3</v>
      </c>
      <c r="I224" s="216"/>
      <c r="J224" s="217">
        <f>ROUND(I224*H224,2)</f>
        <v>0</v>
      </c>
      <c r="K224" s="213" t="s">
        <v>177</v>
      </c>
      <c r="L224" s="45"/>
      <c r="M224" s="218" t="s">
        <v>19</v>
      </c>
      <c r="N224" s="219" t="s">
        <v>45</v>
      </c>
      <c r="O224" s="85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2" t="s">
        <v>171</v>
      </c>
      <c r="AT224" s="222" t="s">
        <v>173</v>
      </c>
      <c r="AU224" s="222" t="s">
        <v>82</v>
      </c>
      <c r="AY224" s="18" t="s">
        <v>172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8" t="s">
        <v>82</v>
      </c>
      <c r="BK224" s="223">
        <f>ROUND(I224*H224,2)</f>
        <v>0</v>
      </c>
      <c r="BL224" s="18" t="s">
        <v>171</v>
      </c>
      <c r="BM224" s="222" t="s">
        <v>713</v>
      </c>
    </row>
    <row r="225" s="2" customFormat="1">
      <c r="A225" s="39"/>
      <c r="B225" s="40"/>
      <c r="C225" s="41"/>
      <c r="D225" s="224" t="s">
        <v>179</v>
      </c>
      <c r="E225" s="41"/>
      <c r="F225" s="225" t="s">
        <v>712</v>
      </c>
      <c r="G225" s="41"/>
      <c r="H225" s="41"/>
      <c r="I225" s="226"/>
      <c r="J225" s="41"/>
      <c r="K225" s="41"/>
      <c r="L225" s="45"/>
      <c r="M225" s="227"/>
      <c r="N225" s="22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179</v>
      </c>
      <c r="AU225" s="18" t="s">
        <v>82</v>
      </c>
    </row>
    <row r="226" s="2" customFormat="1">
      <c r="A226" s="39"/>
      <c r="B226" s="40"/>
      <c r="C226" s="41"/>
      <c r="D226" s="224" t="s">
        <v>181</v>
      </c>
      <c r="E226" s="41"/>
      <c r="F226" s="229" t="s">
        <v>714</v>
      </c>
      <c r="G226" s="41"/>
      <c r="H226" s="41"/>
      <c r="I226" s="226"/>
      <c r="J226" s="41"/>
      <c r="K226" s="41"/>
      <c r="L226" s="45"/>
      <c r="M226" s="227"/>
      <c r="N226" s="22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181</v>
      </c>
      <c r="AU226" s="18" t="s">
        <v>82</v>
      </c>
    </row>
    <row r="227" s="13" customFormat="1">
      <c r="A227" s="13"/>
      <c r="B227" s="230"/>
      <c r="C227" s="231"/>
      <c r="D227" s="224" t="s">
        <v>183</v>
      </c>
      <c r="E227" s="232" t="s">
        <v>715</v>
      </c>
      <c r="F227" s="233" t="s">
        <v>716</v>
      </c>
      <c r="G227" s="231"/>
      <c r="H227" s="234">
        <v>3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183</v>
      </c>
      <c r="AU227" s="240" t="s">
        <v>82</v>
      </c>
      <c r="AV227" s="13" t="s">
        <v>84</v>
      </c>
      <c r="AW227" s="13" t="s">
        <v>37</v>
      </c>
      <c r="AX227" s="13" t="s">
        <v>82</v>
      </c>
      <c r="AY227" s="240" t="s">
        <v>172</v>
      </c>
    </row>
    <row r="228" s="2" customFormat="1" ht="16.5" customHeight="1">
      <c r="A228" s="39"/>
      <c r="B228" s="40"/>
      <c r="C228" s="211" t="s">
        <v>717</v>
      </c>
      <c r="D228" s="211" t="s">
        <v>173</v>
      </c>
      <c r="E228" s="212" t="s">
        <v>718</v>
      </c>
      <c r="F228" s="213" t="s">
        <v>719</v>
      </c>
      <c r="G228" s="214" t="s">
        <v>206</v>
      </c>
      <c r="H228" s="215">
        <v>6</v>
      </c>
      <c r="I228" s="216"/>
      <c r="J228" s="217">
        <f>ROUND(I228*H228,2)</f>
        <v>0</v>
      </c>
      <c r="K228" s="213" t="s">
        <v>177</v>
      </c>
      <c r="L228" s="45"/>
      <c r="M228" s="218" t="s">
        <v>19</v>
      </c>
      <c r="N228" s="219" t="s">
        <v>45</v>
      </c>
      <c r="O228" s="85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2" t="s">
        <v>171</v>
      </c>
      <c r="AT228" s="222" t="s">
        <v>173</v>
      </c>
      <c r="AU228" s="222" t="s">
        <v>82</v>
      </c>
      <c r="AY228" s="18" t="s">
        <v>172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8" t="s">
        <v>82</v>
      </c>
      <c r="BK228" s="223">
        <f>ROUND(I228*H228,2)</f>
        <v>0</v>
      </c>
      <c r="BL228" s="18" t="s">
        <v>171</v>
      </c>
      <c r="BM228" s="222" t="s">
        <v>720</v>
      </c>
    </row>
    <row r="229" s="2" customFormat="1">
      <c r="A229" s="39"/>
      <c r="B229" s="40"/>
      <c r="C229" s="41"/>
      <c r="D229" s="224" t="s">
        <v>179</v>
      </c>
      <c r="E229" s="41"/>
      <c r="F229" s="225" t="s">
        <v>719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179</v>
      </c>
      <c r="AU229" s="18" t="s">
        <v>82</v>
      </c>
    </row>
    <row r="230" s="2" customFormat="1">
      <c r="A230" s="39"/>
      <c r="B230" s="40"/>
      <c r="C230" s="41"/>
      <c r="D230" s="224" t="s">
        <v>181</v>
      </c>
      <c r="E230" s="41"/>
      <c r="F230" s="229" t="s">
        <v>721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181</v>
      </c>
      <c r="AU230" s="18" t="s">
        <v>82</v>
      </c>
    </row>
    <row r="231" s="13" customFormat="1">
      <c r="A231" s="13"/>
      <c r="B231" s="230"/>
      <c r="C231" s="231"/>
      <c r="D231" s="224" t="s">
        <v>183</v>
      </c>
      <c r="E231" s="232" t="s">
        <v>722</v>
      </c>
      <c r="F231" s="233" t="s">
        <v>723</v>
      </c>
      <c r="G231" s="231"/>
      <c r="H231" s="234">
        <v>6</v>
      </c>
      <c r="I231" s="235"/>
      <c r="J231" s="231"/>
      <c r="K231" s="231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183</v>
      </c>
      <c r="AU231" s="240" t="s">
        <v>82</v>
      </c>
      <c r="AV231" s="13" t="s">
        <v>84</v>
      </c>
      <c r="AW231" s="13" t="s">
        <v>37</v>
      </c>
      <c r="AX231" s="13" t="s">
        <v>82</v>
      </c>
      <c r="AY231" s="240" t="s">
        <v>172</v>
      </c>
    </row>
    <row r="232" s="12" customFormat="1" ht="25.92" customHeight="1">
      <c r="A232" s="12"/>
      <c r="B232" s="197"/>
      <c r="C232" s="198"/>
      <c r="D232" s="199" t="s">
        <v>73</v>
      </c>
      <c r="E232" s="200" t="s">
        <v>239</v>
      </c>
      <c r="F232" s="200" t="s">
        <v>324</v>
      </c>
      <c r="G232" s="198"/>
      <c r="H232" s="198"/>
      <c r="I232" s="201"/>
      <c r="J232" s="202">
        <f>BK232</f>
        <v>0</v>
      </c>
      <c r="K232" s="198"/>
      <c r="L232" s="203"/>
      <c r="M232" s="204"/>
      <c r="N232" s="205"/>
      <c r="O232" s="205"/>
      <c r="P232" s="206">
        <f>SUM(P233:P271)</f>
        <v>0</v>
      </c>
      <c r="Q232" s="205"/>
      <c r="R232" s="206">
        <f>SUM(R233:R271)</f>
        <v>0</v>
      </c>
      <c r="S232" s="205"/>
      <c r="T232" s="207">
        <f>SUM(T233:T271)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8" t="s">
        <v>171</v>
      </c>
      <c r="AT232" s="209" t="s">
        <v>73</v>
      </c>
      <c r="AU232" s="209" t="s">
        <v>74</v>
      </c>
      <c r="AY232" s="208" t="s">
        <v>172</v>
      </c>
      <c r="BK232" s="210">
        <f>SUM(BK233:BK271)</f>
        <v>0</v>
      </c>
    </row>
    <row r="233" s="2" customFormat="1" ht="24.15" customHeight="1">
      <c r="A233" s="39"/>
      <c r="B233" s="40"/>
      <c r="C233" s="211" t="s">
        <v>724</v>
      </c>
      <c r="D233" s="211" t="s">
        <v>173</v>
      </c>
      <c r="E233" s="212" t="s">
        <v>725</v>
      </c>
      <c r="F233" s="213" t="s">
        <v>726</v>
      </c>
      <c r="G233" s="214" t="s">
        <v>206</v>
      </c>
      <c r="H233" s="215">
        <v>10</v>
      </c>
      <c r="I233" s="216"/>
      <c r="J233" s="217">
        <f>ROUND(I233*H233,2)</f>
        <v>0</v>
      </c>
      <c r="K233" s="213" t="s">
        <v>177</v>
      </c>
      <c r="L233" s="45"/>
      <c r="M233" s="218" t="s">
        <v>19</v>
      </c>
      <c r="N233" s="219" t="s">
        <v>45</v>
      </c>
      <c r="O233" s="85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2" t="s">
        <v>171</v>
      </c>
      <c r="AT233" s="222" t="s">
        <v>173</v>
      </c>
      <c r="AU233" s="222" t="s">
        <v>82</v>
      </c>
      <c r="AY233" s="18" t="s">
        <v>172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8" t="s">
        <v>82</v>
      </c>
      <c r="BK233" s="223">
        <f>ROUND(I233*H233,2)</f>
        <v>0</v>
      </c>
      <c r="BL233" s="18" t="s">
        <v>171</v>
      </c>
      <c r="BM233" s="222" t="s">
        <v>727</v>
      </c>
    </row>
    <row r="234" s="2" customFormat="1">
      <c r="A234" s="39"/>
      <c r="B234" s="40"/>
      <c r="C234" s="41"/>
      <c r="D234" s="224" t="s">
        <v>179</v>
      </c>
      <c r="E234" s="41"/>
      <c r="F234" s="225" t="s">
        <v>726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179</v>
      </c>
      <c r="AU234" s="18" t="s">
        <v>82</v>
      </c>
    </row>
    <row r="235" s="2" customFormat="1">
      <c r="A235" s="39"/>
      <c r="B235" s="40"/>
      <c r="C235" s="41"/>
      <c r="D235" s="224" t="s">
        <v>181</v>
      </c>
      <c r="E235" s="41"/>
      <c r="F235" s="229" t="s">
        <v>728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181</v>
      </c>
      <c r="AU235" s="18" t="s">
        <v>82</v>
      </c>
    </row>
    <row r="236" s="13" customFormat="1">
      <c r="A236" s="13"/>
      <c r="B236" s="230"/>
      <c r="C236" s="231"/>
      <c r="D236" s="224" t="s">
        <v>183</v>
      </c>
      <c r="E236" s="232" t="s">
        <v>729</v>
      </c>
      <c r="F236" s="233" t="s">
        <v>730</v>
      </c>
      <c r="G236" s="231"/>
      <c r="H236" s="234">
        <v>10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183</v>
      </c>
      <c r="AU236" s="240" t="s">
        <v>82</v>
      </c>
      <c r="AV236" s="13" t="s">
        <v>84</v>
      </c>
      <c r="AW236" s="13" t="s">
        <v>37</v>
      </c>
      <c r="AX236" s="13" t="s">
        <v>82</v>
      </c>
      <c r="AY236" s="240" t="s">
        <v>172</v>
      </c>
    </row>
    <row r="237" s="2" customFormat="1" ht="24.15" customHeight="1">
      <c r="A237" s="39"/>
      <c r="B237" s="40"/>
      <c r="C237" s="211" t="s">
        <v>731</v>
      </c>
      <c r="D237" s="211" t="s">
        <v>173</v>
      </c>
      <c r="E237" s="212" t="s">
        <v>732</v>
      </c>
      <c r="F237" s="213" t="s">
        <v>733</v>
      </c>
      <c r="G237" s="214" t="s">
        <v>206</v>
      </c>
      <c r="H237" s="215">
        <v>6</v>
      </c>
      <c r="I237" s="216"/>
      <c r="J237" s="217">
        <f>ROUND(I237*H237,2)</f>
        <v>0</v>
      </c>
      <c r="K237" s="213" t="s">
        <v>177</v>
      </c>
      <c r="L237" s="45"/>
      <c r="M237" s="218" t="s">
        <v>19</v>
      </c>
      <c r="N237" s="219" t="s">
        <v>45</v>
      </c>
      <c r="O237" s="85"/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2" t="s">
        <v>171</v>
      </c>
      <c r="AT237" s="222" t="s">
        <v>173</v>
      </c>
      <c r="AU237" s="222" t="s">
        <v>82</v>
      </c>
      <c r="AY237" s="18" t="s">
        <v>172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8" t="s">
        <v>82</v>
      </c>
      <c r="BK237" s="223">
        <f>ROUND(I237*H237,2)</f>
        <v>0</v>
      </c>
      <c r="BL237" s="18" t="s">
        <v>171</v>
      </c>
      <c r="BM237" s="222" t="s">
        <v>734</v>
      </c>
    </row>
    <row r="238" s="2" customFormat="1">
      <c r="A238" s="39"/>
      <c r="B238" s="40"/>
      <c r="C238" s="41"/>
      <c r="D238" s="224" t="s">
        <v>179</v>
      </c>
      <c r="E238" s="41"/>
      <c r="F238" s="225" t="s">
        <v>733</v>
      </c>
      <c r="G238" s="41"/>
      <c r="H238" s="41"/>
      <c r="I238" s="226"/>
      <c r="J238" s="41"/>
      <c r="K238" s="41"/>
      <c r="L238" s="45"/>
      <c r="M238" s="227"/>
      <c r="N238" s="22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179</v>
      </c>
      <c r="AU238" s="18" t="s">
        <v>82</v>
      </c>
    </row>
    <row r="239" s="2" customFormat="1">
      <c r="A239" s="39"/>
      <c r="B239" s="40"/>
      <c r="C239" s="41"/>
      <c r="D239" s="224" t="s">
        <v>181</v>
      </c>
      <c r="E239" s="41"/>
      <c r="F239" s="229" t="s">
        <v>735</v>
      </c>
      <c r="G239" s="41"/>
      <c r="H239" s="41"/>
      <c r="I239" s="226"/>
      <c r="J239" s="41"/>
      <c r="K239" s="41"/>
      <c r="L239" s="45"/>
      <c r="M239" s="227"/>
      <c r="N239" s="22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181</v>
      </c>
      <c r="AU239" s="18" t="s">
        <v>82</v>
      </c>
    </row>
    <row r="240" s="13" customFormat="1">
      <c r="A240" s="13"/>
      <c r="B240" s="230"/>
      <c r="C240" s="231"/>
      <c r="D240" s="224" t="s">
        <v>183</v>
      </c>
      <c r="E240" s="232" t="s">
        <v>736</v>
      </c>
      <c r="F240" s="233" t="s">
        <v>723</v>
      </c>
      <c r="G240" s="231"/>
      <c r="H240" s="234">
        <v>6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183</v>
      </c>
      <c r="AU240" s="240" t="s">
        <v>82</v>
      </c>
      <c r="AV240" s="13" t="s">
        <v>84</v>
      </c>
      <c r="AW240" s="13" t="s">
        <v>37</v>
      </c>
      <c r="AX240" s="13" t="s">
        <v>82</v>
      </c>
      <c r="AY240" s="240" t="s">
        <v>172</v>
      </c>
    </row>
    <row r="241" s="2" customFormat="1" ht="24.15" customHeight="1">
      <c r="A241" s="39"/>
      <c r="B241" s="40"/>
      <c r="C241" s="211" t="s">
        <v>737</v>
      </c>
      <c r="D241" s="211" t="s">
        <v>173</v>
      </c>
      <c r="E241" s="212" t="s">
        <v>738</v>
      </c>
      <c r="F241" s="213" t="s">
        <v>739</v>
      </c>
      <c r="G241" s="214" t="s">
        <v>206</v>
      </c>
      <c r="H241" s="215">
        <v>11</v>
      </c>
      <c r="I241" s="216"/>
      <c r="J241" s="217">
        <f>ROUND(I241*H241,2)</f>
        <v>0</v>
      </c>
      <c r="K241" s="213" t="s">
        <v>177</v>
      </c>
      <c r="L241" s="45"/>
      <c r="M241" s="218" t="s">
        <v>19</v>
      </c>
      <c r="N241" s="219" t="s">
        <v>45</v>
      </c>
      <c r="O241" s="85"/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2" t="s">
        <v>171</v>
      </c>
      <c r="AT241" s="222" t="s">
        <v>173</v>
      </c>
      <c r="AU241" s="222" t="s">
        <v>82</v>
      </c>
      <c r="AY241" s="18" t="s">
        <v>172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8" t="s">
        <v>82</v>
      </c>
      <c r="BK241" s="223">
        <f>ROUND(I241*H241,2)</f>
        <v>0</v>
      </c>
      <c r="BL241" s="18" t="s">
        <v>171</v>
      </c>
      <c r="BM241" s="222" t="s">
        <v>740</v>
      </c>
    </row>
    <row r="242" s="2" customFormat="1">
      <c r="A242" s="39"/>
      <c r="B242" s="40"/>
      <c r="C242" s="41"/>
      <c r="D242" s="224" t="s">
        <v>179</v>
      </c>
      <c r="E242" s="41"/>
      <c r="F242" s="225" t="s">
        <v>741</v>
      </c>
      <c r="G242" s="41"/>
      <c r="H242" s="41"/>
      <c r="I242" s="226"/>
      <c r="J242" s="41"/>
      <c r="K242" s="41"/>
      <c r="L242" s="45"/>
      <c r="M242" s="227"/>
      <c r="N242" s="228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179</v>
      </c>
      <c r="AU242" s="18" t="s">
        <v>82</v>
      </c>
    </row>
    <row r="243" s="2" customFormat="1">
      <c r="A243" s="39"/>
      <c r="B243" s="40"/>
      <c r="C243" s="41"/>
      <c r="D243" s="224" t="s">
        <v>181</v>
      </c>
      <c r="E243" s="41"/>
      <c r="F243" s="229" t="s">
        <v>742</v>
      </c>
      <c r="G243" s="41"/>
      <c r="H243" s="41"/>
      <c r="I243" s="226"/>
      <c r="J243" s="41"/>
      <c r="K243" s="41"/>
      <c r="L243" s="45"/>
      <c r="M243" s="227"/>
      <c r="N243" s="22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181</v>
      </c>
      <c r="AU243" s="18" t="s">
        <v>82</v>
      </c>
    </row>
    <row r="244" s="13" customFormat="1">
      <c r="A244" s="13"/>
      <c r="B244" s="230"/>
      <c r="C244" s="231"/>
      <c r="D244" s="224" t="s">
        <v>183</v>
      </c>
      <c r="E244" s="232" t="s">
        <v>483</v>
      </c>
      <c r="F244" s="233" t="s">
        <v>743</v>
      </c>
      <c r="G244" s="231"/>
      <c r="H244" s="234">
        <v>6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183</v>
      </c>
      <c r="AU244" s="240" t="s">
        <v>82</v>
      </c>
      <c r="AV244" s="13" t="s">
        <v>84</v>
      </c>
      <c r="AW244" s="13" t="s">
        <v>37</v>
      </c>
      <c r="AX244" s="13" t="s">
        <v>74</v>
      </c>
      <c r="AY244" s="240" t="s">
        <v>172</v>
      </c>
    </row>
    <row r="245" s="13" customFormat="1">
      <c r="A245" s="13"/>
      <c r="B245" s="230"/>
      <c r="C245" s="231"/>
      <c r="D245" s="224" t="s">
        <v>183</v>
      </c>
      <c r="E245" s="232" t="s">
        <v>505</v>
      </c>
      <c r="F245" s="233" t="s">
        <v>744</v>
      </c>
      <c r="G245" s="231"/>
      <c r="H245" s="234">
        <v>5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183</v>
      </c>
      <c r="AU245" s="240" t="s">
        <v>82</v>
      </c>
      <c r="AV245" s="13" t="s">
        <v>84</v>
      </c>
      <c r="AW245" s="13" t="s">
        <v>37</v>
      </c>
      <c r="AX245" s="13" t="s">
        <v>74</v>
      </c>
      <c r="AY245" s="240" t="s">
        <v>172</v>
      </c>
    </row>
    <row r="246" s="13" customFormat="1">
      <c r="A246" s="13"/>
      <c r="B246" s="230"/>
      <c r="C246" s="231"/>
      <c r="D246" s="224" t="s">
        <v>183</v>
      </c>
      <c r="E246" s="232" t="s">
        <v>745</v>
      </c>
      <c r="F246" s="233" t="s">
        <v>746</v>
      </c>
      <c r="G246" s="231"/>
      <c r="H246" s="234">
        <v>11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183</v>
      </c>
      <c r="AU246" s="240" t="s">
        <v>82</v>
      </c>
      <c r="AV246" s="13" t="s">
        <v>84</v>
      </c>
      <c r="AW246" s="13" t="s">
        <v>37</v>
      </c>
      <c r="AX246" s="13" t="s">
        <v>82</v>
      </c>
      <c r="AY246" s="240" t="s">
        <v>172</v>
      </c>
    </row>
    <row r="247" s="2" customFormat="1" ht="24.15" customHeight="1">
      <c r="A247" s="39"/>
      <c r="B247" s="40"/>
      <c r="C247" s="211" t="s">
        <v>747</v>
      </c>
      <c r="D247" s="211" t="s">
        <v>173</v>
      </c>
      <c r="E247" s="212" t="s">
        <v>748</v>
      </c>
      <c r="F247" s="213" t="s">
        <v>749</v>
      </c>
      <c r="G247" s="214" t="s">
        <v>388</v>
      </c>
      <c r="H247" s="215">
        <v>26.937999999999999</v>
      </c>
      <c r="I247" s="216"/>
      <c r="J247" s="217">
        <f>ROUND(I247*H247,2)</f>
        <v>0</v>
      </c>
      <c r="K247" s="213" t="s">
        <v>177</v>
      </c>
      <c r="L247" s="45"/>
      <c r="M247" s="218" t="s">
        <v>19</v>
      </c>
      <c r="N247" s="219" t="s">
        <v>45</v>
      </c>
      <c r="O247" s="85"/>
      <c r="P247" s="220">
        <f>O247*H247</f>
        <v>0</v>
      </c>
      <c r="Q247" s="220">
        <v>0</v>
      </c>
      <c r="R247" s="220">
        <f>Q247*H247</f>
        <v>0</v>
      </c>
      <c r="S247" s="220">
        <v>0</v>
      </c>
      <c r="T247" s="22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2" t="s">
        <v>171</v>
      </c>
      <c r="AT247" s="222" t="s">
        <v>173</v>
      </c>
      <c r="AU247" s="222" t="s">
        <v>82</v>
      </c>
      <c r="AY247" s="18" t="s">
        <v>172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8" t="s">
        <v>82</v>
      </c>
      <c r="BK247" s="223">
        <f>ROUND(I247*H247,2)</f>
        <v>0</v>
      </c>
      <c r="BL247" s="18" t="s">
        <v>171</v>
      </c>
      <c r="BM247" s="222" t="s">
        <v>750</v>
      </c>
    </row>
    <row r="248" s="2" customFormat="1">
      <c r="A248" s="39"/>
      <c r="B248" s="40"/>
      <c r="C248" s="41"/>
      <c r="D248" s="224" t="s">
        <v>179</v>
      </c>
      <c r="E248" s="41"/>
      <c r="F248" s="225" t="s">
        <v>749</v>
      </c>
      <c r="G248" s="41"/>
      <c r="H248" s="41"/>
      <c r="I248" s="226"/>
      <c r="J248" s="41"/>
      <c r="K248" s="41"/>
      <c r="L248" s="45"/>
      <c r="M248" s="227"/>
      <c r="N248" s="228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179</v>
      </c>
      <c r="AU248" s="18" t="s">
        <v>82</v>
      </c>
    </row>
    <row r="249" s="2" customFormat="1">
      <c r="A249" s="39"/>
      <c r="B249" s="40"/>
      <c r="C249" s="41"/>
      <c r="D249" s="224" t="s">
        <v>181</v>
      </c>
      <c r="E249" s="41"/>
      <c r="F249" s="229" t="s">
        <v>751</v>
      </c>
      <c r="G249" s="41"/>
      <c r="H249" s="41"/>
      <c r="I249" s="226"/>
      <c r="J249" s="41"/>
      <c r="K249" s="41"/>
      <c r="L249" s="45"/>
      <c r="M249" s="227"/>
      <c r="N249" s="228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181</v>
      </c>
      <c r="AU249" s="18" t="s">
        <v>82</v>
      </c>
    </row>
    <row r="250" s="13" customFormat="1">
      <c r="A250" s="13"/>
      <c r="B250" s="230"/>
      <c r="C250" s="231"/>
      <c r="D250" s="224" t="s">
        <v>183</v>
      </c>
      <c r="E250" s="232" t="s">
        <v>481</v>
      </c>
      <c r="F250" s="233" t="s">
        <v>752</v>
      </c>
      <c r="G250" s="231"/>
      <c r="H250" s="234">
        <v>3</v>
      </c>
      <c r="I250" s="235"/>
      <c r="J250" s="231"/>
      <c r="K250" s="231"/>
      <c r="L250" s="236"/>
      <c r="M250" s="237"/>
      <c r="N250" s="238"/>
      <c r="O250" s="238"/>
      <c r="P250" s="238"/>
      <c r="Q250" s="238"/>
      <c r="R250" s="238"/>
      <c r="S250" s="238"/>
      <c r="T250" s="23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0" t="s">
        <v>183</v>
      </c>
      <c r="AU250" s="240" t="s">
        <v>82</v>
      </c>
      <c r="AV250" s="13" t="s">
        <v>84</v>
      </c>
      <c r="AW250" s="13" t="s">
        <v>37</v>
      </c>
      <c r="AX250" s="13" t="s">
        <v>74</v>
      </c>
      <c r="AY250" s="240" t="s">
        <v>172</v>
      </c>
    </row>
    <row r="251" s="13" customFormat="1">
      <c r="A251" s="13"/>
      <c r="B251" s="230"/>
      <c r="C251" s="231"/>
      <c r="D251" s="224" t="s">
        <v>183</v>
      </c>
      <c r="E251" s="232" t="s">
        <v>502</v>
      </c>
      <c r="F251" s="233" t="s">
        <v>753</v>
      </c>
      <c r="G251" s="231"/>
      <c r="H251" s="234">
        <v>12.1875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183</v>
      </c>
      <c r="AU251" s="240" t="s">
        <v>82</v>
      </c>
      <c r="AV251" s="13" t="s">
        <v>84</v>
      </c>
      <c r="AW251" s="13" t="s">
        <v>37</v>
      </c>
      <c r="AX251" s="13" t="s">
        <v>74</v>
      </c>
      <c r="AY251" s="240" t="s">
        <v>172</v>
      </c>
    </row>
    <row r="252" s="13" customFormat="1">
      <c r="A252" s="13"/>
      <c r="B252" s="230"/>
      <c r="C252" s="231"/>
      <c r="D252" s="224" t="s">
        <v>183</v>
      </c>
      <c r="E252" s="232" t="s">
        <v>517</v>
      </c>
      <c r="F252" s="233" t="s">
        <v>754</v>
      </c>
      <c r="G252" s="231"/>
      <c r="H252" s="234">
        <v>7.25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183</v>
      </c>
      <c r="AU252" s="240" t="s">
        <v>82</v>
      </c>
      <c r="AV252" s="13" t="s">
        <v>84</v>
      </c>
      <c r="AW252" s="13" t="s">
        <v>37</v>
      </c>
      <c r="AX252" s="13" t="s">
        <v>74</v>
      </c>
      <c r="AY252" s="240" t="s">
        <v>172</v>
      </c>
    </row>
    <row r="253" s="13" customFormat="1">
      <c r="A253" s="13"/>
      <c r="B253" s="230"/>
      <c r="C253" s="231"/>
      <c r="D253" s="224" t="s">
        <v>183</v>
      </c>
      <c r="E253" s="232" t="s">
        <v>527</v>
      </c>
      <c r="F253" s="233" t="s">
        <v>755</v>
      </c>
      <c r="G253" s="231"/>
      <c r="H253" s="234">
        <v>3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183</v>
      </c>
      <c r="AU253" s="240" t="s">
        <v>82</v>
      </c>
      <c r="AV253" s="13" t="s">
        <v>84</v>
      </c>
      <c r="AW253" s="13" t="s">
        <v>37</v>
      </c>
      <c r="AX253" s="13" t="s">
        <v>74</v>
      </c>
      <c r="AY253" s="240" t="s">
        <v>172</v>
      </c>
    </row>
    <row r="254" s="13" customFormat="1">
      <c r="A254" s="13"/>
      <c r="B254" s="230"/>
      <c r="C254" s="231"/>
      <c r="D254" s="224" t="s">
        <v>183</v>
      </c>
      <c r="E254" s="232" t="s">
        <v>532</v>
      </c>
      <c r="F254" s="233" t="s">
        <v>756</v>
      </c>
      <c r="G254" s="231"/>
      <c r="H254" s="234">
        <v>1.5</v>
      </c>
      <c r="I254" s="235"/>
      <c r="J254" s="231"/>
      <c r="K254" s="231"/>
      <c r="L254" s="236"/>
      <c r="M254" s="237"/>
      <c r="N254" s="238"/>
      <c r="O254" s="238"/>
      <c r="P254" s="238"/>
      <c r="Q254" s="238"/>
      <c r="R254" s="238"/>
      <c r="S254" s="238"/>
      <c r="T254" s="23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0" t="s">
        <v>183</v>
      </c>
      <c r="AU254" s="240" t="s">
        <v>82</v>
      </c>
      <c r="AV254" s="13" t="s">
        <v>84</v>
      </c>
      <c r="AW254" s="13" t="s">
        <v>37</v>
      </c>
      <c r="AX254" s="13" t="s">
        <v>74</v>
      </c>
      <c r="AY254" s="240" t="s">
        <v>172</v>
      </c>
    </row>
    <row r="255" s="13" customFormat="1">
      <c r="A255" s="13"/>
      <c r="B255" s="230"/>
      <c r="C255" s="231"/>
      <c r="D255" s="224" t="s">
        <v>183</v>
      </c>
      <c r="E255" s="232" t="s">
        <v>757</v>
      </c>
      <c r="F255" s="233" t="s">
        <v>758</v>
      </c>
      <c r="G255" s="231"/>
      <c r="H255" s="234">
        <v>26.9375</v>
      </c>
      <c r="I255" s="235"/>
      <c r="J255" s="231"/>
      <c r="K255" s="231"/>
      <c r="L255" s="236"/>
      <c r="M255" s="237"/>
      <c r="N255" s="238"/>
      <c r="O255" s="238"/>
      <c r="P255" s="238"/>
      <c r="Q255" s="238"/>
      <c r="R255" s="238"/>
      <c r="S255" s="238"/>
      <c r="T255" s="23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0" t="s">
        <v>183</v>
      </c>
      <c r="AU255" s="240" t="s">
        <v>82</v>
      </c>
      <c r="AV255" s="13" t="s">
        <v>84</v>
      </c>
      <c r="AW255" s="13" t="s">
        <v>37</v>
      </c>
      <c r="AX255" s="13" t="s">
        <v>82</v>
      </c>
      <c r="AY255" s="240" t="s">
        <v>172</v>
      </c>
    </row>
    <row r="256" s="2" customFormat="1" ht="33" customHeight="1">
      <c r="A256" s="39"/>
      <c r="B256" s="40"/>
      <c r="C256" s="211" t="s">
        <v>759</v>
      </c>
      <c r="D256" s="211" t="s">
        <v>173</v>
      </c>
      <c r="E256" s="212" t="s">
        <v>760</v>
      </c>
      <c r="F256" s="213" t="s">
        <v>761</v>
      </c>
      <c r="G256" s="214" t="s">
        <v>388</v>
      </c>
      <c r="H256" s="215">
        <v>26.937999999999999</v>
      </c>
      <c r="I256" s="216"/>
      <c r="J256" s="217">
        <f>ROUND(I256*H256,2)</f>
        <v>0</v>
      </c>
      <c r="K256" s="213" t="s">
        <v>177</v>
      </c>
      <c r="L256" s="45"/>
      <c r="M256" s="218" t="s">
        <v>19</v>
      </c>
      <c r="N256" s="219" t="s">
        <v>45</v>
      </c>
      <c r="O256" s="85"/>
      <c r="P256" s="220">
        <f>O256*H256</f>
        <v>0</v>
      </c>
      <c r="Q256" s="220">
        <v>0</v>
      </c>
      <c r="R256" s="220">
        <f>Q256*H256</f>
        <v>0</v>
      </c>
      <c r="S256" s="220">
        <v>0</v>
      </c>
      <c r="T256" s="22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2" t="s">
        <v>171</v>
      </c>
      <c r="AT256" s="222" t="s">
        <v>173</v>
      </c>
      <c r="AU256" s="222" t="s">
        <v>82</v>
      </c>
      <c r="AY256" s="18" t="s">
        <v>172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18" t="s">
        <v>82</v>
      </c>
      <c r="BK256" s="223">
        <f>ROUND(I256*H256,2)</f>
        <v>0</v>
      </c>
      <c r="BL256" s="18" t="s">
        <v>171</v>
      </c>
      <c r="BM256" s="222" t="s">
        <v>762</v>
      </c>
    </row>
    <row r="257" s="2" customFormat="1">
      <c r="A257" s="39"/>
      <c r="B257" s="40"/>
      <c r="C257" s="41"/>
      <c r="D257" s="224" t="s">
        <v>179</v>
      </c>
      <c r="E257" s="41"/>
      <c r="F257" s="225" t="s">
        <v>761</v>
      </c>
      <c r="G257" s="41"/>
      <c r="H257" s="41"/>
      <c r="I257" s="226"/>
      <c r="J257" s="41"/>
      <c r="K257" s="41"/>
      <c r="L257" s="45"/>
      <c r="M257" s="227"/>
      <c r="N257" s="228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179</v>
      </c>
      <c r="AU257" s="18" t="s">
        <v>82</v>
      </c>
    </row>
    <row r="258" s="2" customFormat="1">
      <c r="A258" s="39"/>
      <c r="B258" s="40"/>
      <c r="C258" s="41"/>
      <c r="D258" s="224" t="s">
        <v>181</v>
      </c>
      <c r="E258" s="41"/>
      <c r="F258" s="229" t="s">
        <v>751</v>
      </c>
      <c r="G258" s="41"/>
      <c r="H258" s="41"/>
      <c r="I258" s="226"/>
      <c r="J258" s="41"/>
      <c r="K258" s="41"/>
      <c r="L258" s="45"/>
      <c r="M258" s="227"/>
      <c r="N258" s="228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181</v>
      </c>
      <c r="AU258" s="18" t="s">
        <v>82</v>
      </c>
    </row>
    <row r="259" s="13" customFormat="1">
      <c r="A259" s="13"/>
      <c r="B259" s="230"/>
      <c r="C259" s="231"/>
      <c r="D259" s="224" t="s">
        <v>183</v>
      </c>
      <c r="E259" s="232" t="s">
        <v>482</v>
      </c>
      <c r="F259" s="233" t="s">
        <v>752</v>
      </c>
      <c r="G259" s="231"/>
      <c r="H259" s="234">
        <v>3</v>
      </c>
      <c r="I259" s="235"/>
      <c r="J259" s="231"/>
      <c r="K259" s="231"/>
      <c r="L259" s="236"/>
      <c r="M259" s="237"/>
      <c r="N259" s="238"/>
      <c r="O259" s="238"/>
      <c r="P259" s="238"/>
      <c r="Q259" s="238"/>
      <c r="R259" s="238"/>
      <c r="S259" s="238"/>
      <c r="T259" s="23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0" t="s">
        <v>183</v>
      </c>
      <c r="AU259" s="240" t="s">
        <v>82</v>
      </c>
      <c r="AV259" s="13" t="s">
        <v>84</v>
      </c>
      <c r="AW259" s="13" t="s">
        <v>37</v>
      </c>
      <c r="AX259" s="13" t="s">
        <v>74</v>
      </c>
      <c r="AY259" s="240" t="s">
        <v>172</v>
      </c>
    </row>
    <row r="260" s="13" customFormat="1">
      <c r="A260" s="13"/>
      <c r="B260" s="230"/>
      <c r="C260" s="231"/>
      <c r="D260" s="224" t="s">
        <v>183</v>
      </c>
      <c r="E260" s="232" t="s">
        <v>504</v>
      </c>
      <c r="F260" s="233" t="s">
        <v>753</v>
      </c>
      <c r="G260" s="231"/>
      <c r="H260" s="234">
        <v>12.1875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183</v>
      </c>
      <c r="AU260" s="240" t="s">
        <v>82</v>
      </c>
      <c r="AV260" s="13" t="s">
        <v>84</v>
      </c>
      <c r="AW260" s="13" t="s">
        <v>37</v>
      </c>
      <c r="AX260" s="13" t="s">
        <v>74</v>
      </c>
      <c r="AY260" s="240" t="s">
        <v>172</v>
      </c>
    </row>
    <row r="261" s="13" customFormat="1">
      <c r="A261" s="13"/>
      <c r="B261" s="230"/>
      <c r="C261" s="231"/>
      <c r="D261" s="224" t="s">
        <v>183</v>
      </c>
      <c r="E261" s="232" t="s">
        <v>519</v>
      </c>
      <c r="F261" s="233" t="s">
        <v>754</v>
      </c>
      <c r="G261" s="231"/>
      <c r="H261" s="234">
        <v>7.25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183</v>
      </c>
      <c r="AU261" s="240" t="s">
        <v>82</v>
      </c>
      <c r="AV261" s="13" t="s">
        <v>84</v>
      </c>
      <c r="AW261" s="13" t="s">
        <v>37</v>
      </c>
      <c r="AX261" s="13" t="s">
        <v>74</v>
      </c>
      <c r="AY261" s="240" t="s">
        <v>172</v>
      </c>
    </row>
    <row r="262" s="13" customFormat="1">
      <c r="A262" s="13"/>
      <c r="B262" s="230"/>
      <c r="C262" s="231"/>
      <c r="D262" s="224" t="s">
        <v>183</v>
      </c>
      <c r="E262" s="232" t="s">
        <v>528</v>
      </c>
      <c r="F262" s="233" t="s">
        <v>755</v>
      </c>
      <c r="G262" s="231"/>
      <c r="H262" s="234">
        <v>3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183</v>
      </c>
      <c r="AU262" s="240" t="s">
        <v>82</v>
      </c>
      <c r="AV262" s="13" t="s">
        <v>84</v>
      </c>
      <c r="AW262" s="13" t="s">
        <v>37</v>
      </c>
      <c r="AX262" s="13" t="s">
        <v>74</v>
      </c>
      <c r="AY262" s="240" t="s">
        <v>172</v>
      </c>
    </row>
    <row r="263" s="13" customFormat="1">
      <c r="A263" s="13"/>
      <c r="B263" s="230"/>
      <c r="C263" s="231"/>
      <c r="D263" s="224" t="s">
        <v>183</v>
      </c>
      <c r="E263" s="232" t="s">
        <v>534</v>
      </c>
      <c r="F263" s="233" t="s">
        <v>756</v>
      </c>
      <c r="G263" s="231"/>
      <c r="H263" s="234">
        <v>1.5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183</v>
      </c>
      <c r="AU263" s="240" t="s">
        <v>82</v>
      </c>
      <c r="AV263" s="13" t="s">
        <v>84</v>
      </c>
      <c r="AW263" s="13" t="s">
        <v>37</v>
      </c>
      <c r="AX263" s="13" t="s">
        <v>74</v>
      </c>
      <c r="AY263" s="240" t="s">
        <v>172</v>
      </c>
    </row>
    <row r="264" s="13" customFormat="1">
      <c r="A264" s="13"/>
      <c r="B264" s="230"/>
      <c r="C264" s="231"/>
      <c r="D264" s="224" t="s">
        <v>183</v>
      </c>
      <c r="E264" s="232" t="s">
        <v>763</v>
      </c>
      <c r="F264" s="233" t="s">
        <v>764</v>
      </c>
      <c r="G264" s="231"/>
      <c r="H264" s="234">
        <v>26.9375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183</v>
      </c>
      <c r="AU264" s="240" t="s">
        <v>82</v>
      </c>
      <c r="AV264" s="13" t="s">
        <v>84</v>
      </c>
      <c r="AW264" s="13" t="s">
        <v>37</v>
      </c>
      <c r="AX264" s="13" t="s">
        <v>82</v>
      </c>
      <c r="AY264" s="240" t="s">
        <v>172</v>
      </c>
    </row>
    <row r="265" s="2" customFormat="1" ht="24.15" customHeight="1">
      <c r="A265" s="39"/>
      <c r="B265" s="40"/>
      <c r="C265" s="211" t="s">
        <v>765</v>
      </c>
      <c r="D265" s="211" t="s">
        <v>173</v>
      </c>
      <c r="E265" s="212" t="s">
        <v>766</v>
      </c>
      <c r="F265" s="213" t="s">
        <v>767</v>
      </c>
      <c r="G265" s="214" t="s">
        <v>327</v>
      </c>
      <c r="H265" s="215">
        <v>231</v>
      </c>
      <c r="I265" s="216"/>
      <c r="J265" s="217">
        <f>ROUND(I265*H265,2)</f>
        <v>0</v>
      </c>
      <c r="K265" s="213" t="s">
        <v>177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82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768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769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82</v>
      </c>
    </row>
    <row r="267" s="2" customFormat="1">
      <c r="A267" s="39"/>
      <c r="B267" s="40"/>
      <c r="C267" s="41"/>
      <c r="D267" s="224" t="s">
        <v>181</v>
      </c>
      <c r="E267" s="41"/>
      <c r="F267" s="229" t="s">
        <v>463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181</v>
      </c>
      <c r="AU267" s="18" t="s">
        <v>82</v>
      </c>
    </row>
    <row r="268" s="13" customFormat="1">
      <c r="A268" s="13"/>
      <c r="B268" s="230"/>
      <c r="C268" s="231"/>
      <c r="D268" s="224" t="s">
        <v>183</v>
      </c>
      <c r="E268" s="232" t="s">
        <v>484</v>
      </c>
      <c r="F268" s="233" t="s">
        <v>770</v>
      </c>
      <c r="G268" s="231"/>
      <c r="H268" s="234">
        <v>22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183</v>
      </c>
      <c r="AU268" s="240" t="s">
        <v>82</v>
      </c>
      <c r="AV268" s="13" t="s">
        <v>84</v>
      </c>
      <c r="AW268" s="13" t="s">
        <v>37</v>
      </c>
      <c r="AX268" s="13" t="s">
        <v>74</v>
      </c>
      <c r="AY268" s="240" t="s">
        <v>172</v>
      </c>
    </row>
    <row r="269" s="13" customFormat="1">
      <c r="A269" s="13"/>
      <c r="B269" s="230"/>
      <c r="C269" s="231"/>
      <c r="D269" s="224" t="s">
        <v>183</v>
      </c>
      <c r="E269" s="232" t="s">
        <v>506</v>
      </c>
      <c r="F269" s="233" t="s">
        <v>771</v>
      </c>
      <c r="G269" s="231"/>
      <c r="H269" s="234">
        <v>121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183</v>
      </c>
      <c r="AU269" s="240" t="s">
        <v>82</v>
      </c>
      <c r="AV269" s="13" t="s">
        <v>84</v>
      </c>
      <c r="AW269" s="13" t="s">
        <v>37</v>
      </c>
      <c r="AX269" s="13" t="s">
        <v>74</v>
      </c>
      <c r="AY269" s="240" t="s">
        <v>172</v>
      </c>
    </row>
    <row r="270" s="13" customFormat="1">
      <c r="A270" s="13"/>
      <c r="B270" s="230"/>
      <c r="C270" s="231"/>
      <c r="D270" s="224" t="s">
        <v>183</v>
      </c>
      <c r="E270" s="232" t="s">
        <v>520</v>
      </c>
      <c r="F270" s="233" t="s">
        <v>772</v>
      </c>
      <c r="G270" s="231"/>
      <c r="H270" s="234">
        <v>88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183</v>
      </c>
      <c r="AU270" s="240" t="s">
        <v>82</v>
      </c>
      <c r="AV270" s="13" t="s">
        <v>84</v>
      </c>
      <c r="AW270" s="13" t="s">
        <v>37</v>
      </c>
      <c r="AX270" s="13" t="s">
        <v>74</v>
      </c>
      <c r="AY270" s="240" t="s">
        <v>172</v>
      </c>
    </row>
    <row r="271" s="13" customFormat="1">
      <c r="A271" s="13"/>
      <c r="B271" s="230"/>
      <c r="C271" s="231"/>
      <c r="D271" s="224" t="s">
        <v>183</v>
      </c>
      <c r="E271" s="232" t="s">
        <v>773</v>
      </c>
      <c r="F271" s="233" t="s">
        <v>774</v>
      </c>
      <c r="G271" s="231"/>
      <c r="H271" s="234">
        <v>231</v>
      </c>
      <c r="I271" s="235"/>
      <c r="J271" s="231"/>
      <c r="K271" s="231"/>
      <c r="L271" s="236"/>
      <c r="M271" s="250"/>
      <c r="N271" s="251"/>
      <c r="O271" s="251"/>
      <c r="P271" s="251"/>
      <c r="Q271" s="251"/>
      <c r="R271" s="251"/>
      <c r="S271" s="251"/>
      <c r="T271" s="25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183</v>
      </c>
      <c r="AU271" s="240" t="s">
        <v>82</v>
      </c>
      <c r="AV271" s="13" t="s">
        <v>84</v>
      </c>
      <c r="AW271" s="13" t="s">
        <v>37</v>
      </c>
      <c r="AX271" s="13" t="s">
        <v>82</v>
      </c>
      <c r="AY271" s="240" t="s">
        <v>172</v>
      </c>
    </row>
    <row r="272" s="2" customFormat="1" ht="6.96" customHeight="1">
      <c r="A272" s="39"/>
      <c r="B272" s="60"/>
      <c r="C272" s="61"/>
      <c r="D272" s="61"/>
      <c r="E272" s="61"/>
      <c r="F272" s="61"/>
      <c r="G272" s="61"/>
      <c r="H272" s="61"/>
      <c r="I272" s="61"/>
      <c r="J272" s="61"/>
      <c r="K272" s="61"/>
      <c r="L272" s="45"/>
      <c r="M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</row>
  </sheetData>
  <sheetProtection sheet="1" autoFilter="0" formatColumns="0" formatRows="0" objects="1" scenarios="1" spinCount="100000" saltValue="iyr3u39PNAVlJVmeOq+G43j8XjEHQzyE4cJ6u8CbUAzrq1nj9dsd65uY/27tl23OBum1QY4ZfgFJ+EoyFwJ3Lw==" hashValue="BM4+JzPrz4T7PJELYT8CA1JmF3CibYq+m+3eRYA3R+tTEtjBj1x0EyXHzsVSNIZwtPJpgqLwsqnpg5uLwIVZ5w==" algorithmName="SHA-512" password="CC35"/>
  <autoFilter ref="C84:K27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249" t="s">
        <v>184</v>
      </c>
      <c r="BA2" s="249" t="s">
        <v>184</v>
      </c>
      <c r="BB2" s="249" t="s">
        <v>19</v>
      </c>
      <c r="BC2" s="249" t="s">
        <v>775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362</v>
      </c>
      <c r="BA3" s="249" t="s">
        <v>362</v>
      </c>
      <c r="BB3" s="249" t="s">
        <v>19</v>
      </c>
      <c r="BC3" s="249" t="s">
        <v>776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662</v>
      </c>
      <c r="BA4" s="249" t="s">
        <v>662</v>
      </c>
      <c r="BB4" s="249" t="s">
        <v>19</v>
      </c>
      <c r="BC4" s="249" t="s">
        <v>777</v>
      </c>
      <c r="BD4" s="249" t="s">
        <v>84</v>
      </c>
    </row>
    <row r="5" s="1" customFormat="1" ht="6.96" customHeight="1">
      <c r="B5" s="21"/>
      <c r="L5" s="21"/>
      <c r="AZ5" s="249" t="s">
        <v>669</v>
      </c>
      <c r="BA5" s="249" t="s">
        <v>669</v>
      </c>
      <c r="BB5" s="249" t="s">
        <v>19</v>
      </c>
      <c r="BC5" s="249" t="s">
        <v>777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202</v>
      </c>
      <c r="BA6" s="249" t="s">
        <v>202</v>
      </c>
      <c r="BB6" s="249" t="s">
        <v>19</v>
      </c>
      <c r="BC6" s="249" t="s">
        <v>778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225</v>
      </c>
      <c r="BA7" s="249" t="s">
        <v>225</v>
      </c>
      <c r="BB7" s="249" t="s">
        <v>19</v>
      </c>
      <c r="BC7" s="249" t="s">
        <v>779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488</v>
      </c>
      <c r="BA8" s="249" t="s">
        <v>488</v>
      </c>
      <c r="BB8" s="249" t="s">
        <v>19</v>
      </c>
      <c r="BC8" s="249" t="s">
        <v>289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780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781</v>
      </c>
      <c r="BA9" s="249" t="s">
        <v>781</v>
      </c>
      <c r="BB9" s="249" t="s">
        <v>19</v>
      </c>
      <c r="BC9" s="249" t="s">
        <v>776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782</v>
      </c>
      <c r="BA10" s="249" t="s">
        <v>782</v>
      </c>
      <c r="BB10" s="249" t="s">
        <v>19</v>
      </c>
      <c r="BC10" s="249" t="s">
        <v>212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783</v>
      </c>
      <c r="BA11" s="249" t="s">
        <v>783</v>
      </c>
      <c r="BB11" s="249" t="s">
        <v>19</v>
      </c>
      <c r="BC11" s="249" t="s">
        <v>212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784</v>
      </c>
      <c r="BA12" s="249" t="s">
        <v>784</v>
      </c>
      <c r="BB12" s="249" t="s">
        <v>19</v>
      </c>
      <c r="BC12" s="249" t="s">
        <v>533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507</v>
      </c>
      <c r="BA13" s="249" t="s">
        <v>507</v>
      </c>
      <c r="BB13" s="249" t="s">
        <v>19</v>
      </c>
      <c r="BC13" s="249" t="s">
        <v>785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786</v>
      </c>
      <c r="BA14" s="249" t="s">
        <v>786</v>
      </c>
      <c r="BB14" s="249" t="s">
        <v>19</v>
      </c>
      <c r="BC14" s="249" t="s">
        <v>259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787</v>
      </c>
      <c r="BA15" s="249" t="s">
        <v>787</v>
      </c>
      <c r="BB15" s="249" t="s">
        <v>19</v>
      </c>
      <c r="BC15" s="249" t="s">
        <v>259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ROUND((SUM(BE85:BE177)),  2)</f>
        <v>0</v>
      </c>
      <c r="G33" s="39"/>
      <c r="H33" s="39"/>
      <c r="I33" s="158">
        <v>0.20999999999999999</v>
      </c>
      <c r="J33" s="157">
        <f>ROUND(((SUM(BE85:BE177))*I33),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ROUND((SUM(BF85:BF177)),  2)</f>
        <v>0</v>
      </c>
      <c r="G34" s="39"/>
      <c r="H34" s="39"/>
      <c r="I34" s="158">
        <v>0.14999999999999999</v>
      </c>
      <c r="J34" s="157">
        <f>ROUND(((SUM(BF85:BF177))*I34),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ROUND((SUM(BG85:BG177)),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ROUND((SUM(BH85:BH177)),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ROUND((SUM(BI85:BI177)),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Úprava ulice U Trati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292</v>
      </c>
      <c r="E61" s="178"/>
      <c r="F61" s="178"/>
      <c r="G61" s="178"/>
      <c r="H61" s="178"/>
      <c r="I61" s="178"/>
      <c r="J61" s="179">
        <f>J93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548</v>
      </c>
      <c r="E62" s="178"/>
      <c r="F62" s="178"/>
      <c r="G62" s="178"/>
      <c r="H62" s="178"/>
      <c r="I62" s="178"/>
      <c r="J62" s="179">
        <f>J112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406</v>
      </c>
      <c r="E63" s="178"/>
      <c r="F63" s="178"/>
      <c r="G63" s="178"/>
      <c r="H63" s="178"/>
      <c r="I63" s="178"/>
      <c r="J63" s="179">
        <f>J119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549</v>
      </c>
      <c r="E64" s="178"/>
      <c r="F64" s="178"/>
      <c r="G64" s="178"/>
      <c r="H64" s="178"/>
      <c r="I64" s="178"/>
      <c r="J64" s="179">
        <f>J154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293</v>
      </c>
      <c r="E65" s="178"/>
      <c r="F65" s="178"/>
      <c r="G65" s="178"/>
      <c r="H65" s="178"/>
      <c r="I65" s="178"/>
      <c r="J65" s="179">
        <f>J170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103 - Úprava ulice U Trati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P86+P93+P112+P119+P154+P170</f>
        <v>0</v>
      </c>
      <c r="Q85" s="97"/>
      <c r="R85" s="194">
        <f>R86+R93+R112+R119+R154+R170</f>
        <v>0</v>
      </c>
      <c r="S85" s="97"/>
      <c r="T85" s="195">
        <f>T86+T93+T112+T119+T154+T170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BK86+BK93+BK112+BK119+BK154+BK170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SUM(P87:P92)</f>
        <v>0</v>
      </c>
      <c r="Q86" s="205"/>
      <c r="R86" s="206">
        <f>SUM(R87:R92)</f>
        <v>0</v>
      </c>
      <c r="S86" s="205"/>
      <c r="T86" s="207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SUM(BK87:BK92)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407</v>
      </c>
      <c r="F87" s="213" t="s">
        <v>408</v>
      </c>
      <c r="G87" s="214" t="s">
        <v>297</v>
      </c>
      <c r="H87" s="215">
        <v>3.2999999999999998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788</v>
      </c>
    </row>
    <row r="88" s="2" customFormat="1">
      <c r="A88" s="39"/>
      <c r="B88" s="40"/>
      <c r="C88" s="41"/>
      <c r="D88" s="224" t="s">
        <v>179</v>
      </c>
      <c r="E88" s="41"/>
      <c r="F88" s="225" t="s">
        <v>410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2" customFormat="1">
      <c r="A89" s="39"/>
      <c r="B89" s="40"/>
      <c r="C89" s="41"/>
      <c r="D89" s="224" t="s">
        <v>181</v>
      </c>
      <c r="E89" s="41"/>
      <c r="F89" s="229" t="s">
        <v>300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181</v>
      </c>
      <c r="AU89" s="18" t="s">
        <v>82</v>
      </c>
    </row>
    <row r="90" s="13" customFormat="1">
      <c r="A90" s="13"/>
      <c r="B90" s="230"/>
      <c r="C90" s="231"/>
      <c r="D90" s="224" t="s">
        <v>183</v>
      </c>
      <c r="E90" s="232" t="s">
        <v>184</v>
      </c>
      <c r="F90" s="233" t="s">
        <v>789</v>
      </c>
      <c r="G90" s="231"/>
      <c r="H90" s="234">
        <v>0.90000000000000002</v>
      </c>
      <c r="I90" s="235"/>
      <c r="J90" s="231"/>
      <c r="K90" s="231"/>
      <c r="L90" s="236"/>
      <c r="M90" s="237"/>
      <c r="N90" s="238"/>
      <c r="O90" s="238"/>
      <c r="P90" s="238"/>
      <c r="Q90" s="238"/>
      <c r="R90" s="238"/>
      <c r="S90" s="238"/>
      <c r="T90" s="23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0" t="s">
        <v>183</v>
      </c>
      <c r="AU90" s="240" t="s">
        <v>82</v>
      </c>
      <c r="AV90" s="13" t="s">
        <v>84</v>
      </c>
      <c r="AW90" s="13" t="s">
        <v>37</v>
      </c>
      <c r="AX90" s="13" t="s">
        <v>74</v>
      </c>
      <c r="AY90" s="240" t="s">
        <v>172</v>
      </c>
    </row>
    <row r="91" s="13" customFormat="1">
      <c r="A91" s="13"/>
      <c r="B91" s="230"/>
      <c r="C91" s="231"/>
      <c r="D91" s="224" t="s">
        <v>183</v>
      </c>
      <c r="E91" s="232" t="s">
        <v>488</v>
      </c>
      <c r="F91" s="233" t="s">
        <v>790</v>
      </c>
      <c r="G91" s="231"/>
      <c r="H91" s="234">
        <v>2.3999999999999999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183</v>
      </c>
      <c r="AU91" s="240" t="s">
        <v>82</v>
      </c>
      <c r="AV91" s="13" t="s">
        <v>84</v>
      </c>
      <c r="AW91" s="13" t="s">
        <v>37</v>
      </c>
      <c r="AX91" s="13" t="s">
        <v>74</v>
      </c>
      <c r="AY91" s="240" t="s">
        <v>172</v>
      </c>
    </row>
    <row r="92" s="13" customFormat="1">
      <c r="A92" s="13"/>
      <c r="B92" s="230"/>
      <c r="C92" s="231"/>
      <c r="D92" s="224" t="s">
        <v>183</v>
      </c>
      <c r="E92" s="232" t="s">
        <v>510</v>
      </c>
      <c r="F92" s="233" t="s">
        <v>791</v>
      </c>
      <c r="G92" s="231"/>
      <c r="H92" s="234">
        <v>3.2999999999999998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183</v>
      </c>
      <c r="AU92" s="240" t="s">
        <v>82</v>
      </c>
      <c r="AV92" s="13" t="s">
        <v>84</v>
      </c>
      <c r="AW92" s="13" t="s">
        <v>37</v>
      </c>
      <c r="AX92" s="13" t="s">
        <v>82</v>
      </c>
      <c r="AY92" s="240" t="s">
        <v>172</v>
      </c>
    </row>
    <row r="93" s="12" customFormat="1" ht="25.92" customHeight="1">
      <c r="A93" s="12"/>
      <c r="B93" s="197"/>
      <c r="C93" s="198"/>
      <c r="D93" s="199" t="s">
        <v>73</v>
      </c>
      <c r="E93" s="200" t="s">
        <v>82</v>
      </c>
      <c r="F93" s="200" t="s">
        <v>310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SUM(P94:P111)</f>
        <v>0</v>
      </c>
      <c r="Q93" s="205"/>
      <c r="R93" s="206">
        <f>SUM(R94:R111)</f>
        <v>0</v>
      </c>
      <c r="S93" s="205"/>
      <c r="T93" s="207">
        <f>SUM(T94:T111)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171</v>
      </c>
      <c r="AT93" s="209" t="s">
        <v>73</v>
      </c>
      <c r="AU93" s="209" t="s">
        <v>74</v>
      </c>
      <c r="AY93" s="208" t="s">
        <v>172</v>
      </c>
      <c r="BK93" s="210">
        <f>SUM(BK94:BK111)</f>
        <v>0</v>
      </c>
    </row>
    <row r="94" s="2" customFormat="1" ht="24.15" customHeight="1">
      <c r="A94" s="39"/>
      <c r="B94" s="40"/>
      <c r="C94" s="211" t="s">
        <v>84</v>
      </c>
      <c r="D94" s="211" t="s">
        <v>173</v>
      </c>
      <c r="E94" s="212" t="s">
        <v>603</v>
      </c>
      <c r="F94" s="213" t="s">
        <v>604</v>
      </c>
      <c r="G94" s="214" t="s">
        <v>313</v>
      </c>
      <c r="H94" s="215">
        <v>0.45000000000000001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792</v>
      </c>
    </row>
    <row r="95" s="2" customFormat="1">
      <c r="A95" s="39"/>
      <c r="B95" s="40"/>
      <c r="C95" s="41"/>
      <c r="D95" s="224" t="s">
        <v>179</v>
      </c>
      <c r="E95" s="41"/>
      <c r="F95" s="225" t="s">
        <v>606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2" customFormat="1">
      <c r="A96" s="39"/>
      <c r="B96" s="40"/>
      <c r="C96" s="41"/>
      <c r="D96" s="224" t="s">
        <v>181</v>
      </c>
      <c r="E96" s="41"/>
      <c r="F96" s="229" t="s">
        <v>607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181</v>
      </c>
      <c r="AU96" s="18" t="s">
        <v>82</v>
      </c>
    </row>
    <row r="97" s="13" customFormat="1">
      <c r="A97" s="13"/>
      <c r="B97" s="230"/>
      <c r="C97" s="231"/>
      <c r="D97" s="224" t="s">
        <v>183</v>
      </c>
      <c r="E97" s="232" t="s">
        <v>190</v>
      </c>
      <c r="F97" s="233" t="s">
        <v>793</v>
      </c>
      <c r="G97" s="231"/>
      <c r="H97" s="234">
        <v>0.45000000000000001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183</v>
      </c>
      <c r="AU97" s="240" t="s">
        <v>82</v>
      </c>
      <c r="AV97" s="13" t="s">
        <v>84</v>
      </c>
      <c r="AW97" s="13" t="s">
        <v>37</v>
      </c>
      <c r="AX97" s="13" t="s">
        <v>82</v>
      </c>
      <c r="AY97" s="240" t="s">
        <v>172</v>
      </c>
    </row>
    <row r="98" s="2" customFormat="1" ht="24.15" customHeight="1">
      <c r="A98" s="39"/>
      <c r="B98" s="40"/>
      <c r="C98" s="211" t="s">
        <v>191</v>
      </c>
      <c r="D98" s="211" t="s">
        <v>173</v>
      </c>
      <c r="E98" s="212" t="s">
        <v>609</v>
      </c>
      <c r="F98" s="213" t="s">
        <v>610</v>
      </c>
      <c r="G98" s="214" t="s">
        <v>313</v>
      </c>
      <c r="H98" s="215">
        <v>1.2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794</v>
      </c>
    </row>
    <row r="99" s="2" customFormat="1">
      <c r="A99" s="39"/>
      <c r="B99" s="40"/>
      <c r="C99" s="41"/>
      <c r="D99" s="224" t="s">
        <v>179</v>
      </c>
      <c r="E99" s="41"/>
      <c r="F99" s="225" t="s">
        <v>612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2" customFormat="1">
      <c r="A100" s="39"/>
      <c r="B100" s="40"/>
      <c r="C100" s="41"/>
      <c r="D100" s="224" t="s">
        <v>181</v>
      </c>
      <c r="E100" s="41"/>
      <c r="F100" s="229" t="s">
        <v>607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181</v>
      </c>
      <c r="AU100" s="18" t="s">
        <v>82</v>
      </c>
    </row>
    <row r="101" s="13" customFormat="1">
      <c r="A101" s="13"/>
      <c r="B101" s="230"/>
      <c r="C101" s="231"/>
      <c r="D101" s="224" t="s">
        <v>183</v>
      </c>
      <c r="E101" s="232" t="s">
        <v>197</v>
      </c>
      <c r="F101" s="233" t="s">
        <v>795</v>
      </c>
      <c r="G101" s="231"/>
      <c r="H101" s="234">
        <v>1.2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183</v>
      </c>
      <c r="AU101" s="240" t="s">
        <v>82</v>
      </c>
      <c r="AV101" s="13" t="s">
        <v>84</v>
      </c>
      <c r="AW101" s="13" t="s">
        <v>37</v>
      </c>
      <c r="AX101" s="13" t="s">
        <v>82</v>
      </c>
      <c r="AY101" s="240" t="s">
        <v>172</v>
      </c>
    </row>
    <row r="102" s="2" customFormat="1" ht="21.75" customHeight="1">
      <c r="A102" s="39"/>
      <c r="B102" s="40"/>
      <c r="C102" s="211" t="s">
        <v>171</v>
      </c>
      <c r="D102" s="211" t="s">
        <v>173</v>
      </c>
      <c r="E102" s="212" t="s">
        <v>629</v>
      </c>
      <c r="F102" s="213" t="s">
        <v>630</v>
      </c>
      <c r="G102" s="214" t="s">
        <v>313</v>
      </c>
      <c r="H102" s="215">
        <v>12.300000000000001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796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630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2" customFormat="1">
      <c r="A104" s="39"/>
      <c r="B104" s="40"/>
      <c r="C104" s="41"/>
      <c r="D104" s="224" t="s">
        <v>181</v>
      </c>
      <c r="E104" s="41"/>
      <c r="F104" s="229" t="s">
        <v>632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181</v>
      </c>
      <c r="AU104" s="18" t="s">
        <v>82</v>
      </c>
    </row>
    <row r="105" s="13" customFormat="1">
      <c r="A105" s="13"/>
      <c r="B105" s="230"/>
      <c r="C105" s="231"/>
      <c r="D105" s="224" t="s">
        <v>183</v>
      </c>
      <c r="E105" s="232" t="s">
        <v>202</v>
      </c>
      <c r="F105" s="233" t="s">
        <v>797</v>
      </c>
      <c r="G105" s="231"/>
      <c r="H105" s="234">
        <v>10.800000000000001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183</v>
      </c>
      <c r="AU105" s="240" t="s">
        <v>82</v>
      </c>
      <c r="AV105" s="13" t="s">
        <v>84</v>
      </c>
      <c r="AW105" s="13" t="s">
        <v>37</v>
      </c>
      <c r="AX105" s="13" t="s">
        <v>74</v>
      </c>
      <c r="AY105" s="240" t="s">
        <v>172</v>
      </c>
    </row>
    <row r="106" s="13" customFormat="1">
      <c r="A106" s="13"/>
      <c r="B106" s="230"/>
      <c r="C106" s="231"/>
      <c r="D106" s="224" t="s">
        <v>183</v>
      </c>
      <c r="E106" s="232" t="s">
        <v>784</v>
      </c>
      <c r="F106" s="233" t="s">
        <v>798</v>
      </c>
      <c r="G106" s="231"/>
      <c r="H106" s="234">
        <v>1.5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183</v>
      </c>
      <c r="AU106" s="240" t="s">
        <v>82</v>
      </c>
      <c r="AV106" s="13" t="s">
        <v>84</v>
      </c>
      <c r="AW106" s="13" t="s">
        <v>37</v>
      </c>
      <c r="AX106" s="13" t="s">
        <v>74</v>
      </c>
      <c r="AY106" s="240" t="s">
        <v>172</v>
      </c>
    </row>
    <row r="107" s="13" customFormat="1">
      <c r="A107" s="13"/>
      <c r="B107" s="230"/>
      <c r="C107" s="231"/>
      <c r="D107" s="224" t="s">
        <v>183</v>
      </c>
      <c r="E107" s="232" t="s">
        <v>799</v>
      </c>
      <c r="F107" s="233" t="s">
        <v>800</v>
      </c>
      <c r="G107" s="231"/>
      <c r="H107" s="234">
        <v>12.300000000000001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183</v>
      </c>
      <c r="AU107" s="240" t="s">
        <v>82</v>
      </c>
      <c r="AV107" s="13" t="s">
        <v>84</v>
      </c>
      <c r="AW107" s="13" t="s">
        <v>37</v>
      </c>
      <c r="AX107" s="13" t="s">
        <v>82</v>
      </c>
      <c r="AY107" s="240" t="s">
        <v>172</v>
      </c>
    </row>
    <row r="108" s="2" customFormat="1" ht="24.15" customHeight="1">
      <c r="A108" s="39"/>
      <c r="B108" s="40"/>
      <c r="C108" s="211" t="s">
        <v>203</v>
      </c>
      <c r="D108" s="211" t="s">
        <v>173</v>
      </c>
      <c r="E108" s="212" t="s">
        <v>635</v>
      </c>
      <c r="F108" s="213" t="s">
        <v>636</v>
      </c>
      <c r="G108" s="214" t="s">
        <v>313</v>
      </c>
      <c r="H108" s="215">
        <v>10.800000000000001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801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636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2" customFormat="1">
      <c r="A110" s="39"/>
      <c r="B110" s="40"/>
      <c r="C110" s="41"/>
      <c r="D110" s="224" t="s">
        <v>181</v>
      </c>
      <c r="E110" s="41"/>
      <c r="F110" s="229" t="s">
        <v>638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181</v>
      </c>
      <c r="AU110" s="18" t="s">
        <v>82</v>
      </c>
    </row>
    <row r="111" s="13" customFormat="1">
      <c r="A111" s="13"/>
      <c r="B111" s="230"/>
      <c r="C111" s="231"/>
      <c r="D111" s="224" t="s">
        <v>183</v>
      </c>
      <c r="E111" s="232" t="s">
        <v>218</v>
      </c>
      <c r="F111" s="233" t="s">
        <v>802</v>
      </c>
      <c r="G111" s="231"/>
      <c r="H111" s="234">
        <v>10.800000000000001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183</v>
      </c>
      <c r="AU111" s="240" t="s">
        <v>82</v>
      </c>
      <c r="AV111" s="13" t="s">
        <v>84</v>
      </c>
      <c r="AW111" s="13" t="s">
        <v>37</v>
      </c>
      <c r="AX111" s="13" t="s">
        <v>82</v>
      </c>
      <c r="AY111" s="240" t="s">
        <v>172</v>
      </c>
    </row>
    <row r="112" s="12" customFormat="1" ht="25.92" customHeight="1">
      <c r="A112" s="12"/>
      <c r="B112" s="197"/>
      <c r="C112" s="198"/>
      <c r="D112" s="199" t="s">
        <v>73</v>
      </c>
      <c r="E112" s="200" t="s">
        <v>171</v>
      </c>
      <c r="F112" s="200" t="s">
        <v>650</v>
      </c>
      <c r="G112" s="198"/>
      <c r="H112" s="198"/>
      <c r="I112" s="201"/>
      <c r="J112" s="202">
        <f>BK112</f>
        <v>0</v>
      </c>
      <c r="K112" s="198"/>
      <c r="L112" s="203"/>
      <c r="M112" s="204"/>
      <c r="N112" s="205"/>
      <c r="O112" s="205"/>
      <c r="P112" s="206">
        <f>SUM(P113:P118)</f>
        <v>0</v>
      </c>
      <c r="Q112" s="205"/>
      <c r="R112" s="206">
        <f>SUM(R113:R118)</f>
        <v>0</v>
      </c>
      <c r="S112" s="205"/>
      <c r="T112" s="207">
        <f>SUM(T113:T118)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8" t="s">
        <v>171</v>
      </c>
      <c r="AT112" s="209" t="s">
        <v>73</v>
      </c>
      <c r="AU112" s="209" t="s">
        <v>74</v>
      </c>
      <c r="AY112" s="208" t="s">
        <v>172</v>
      </c>
      <c r="BK112" s="210">
        <f>SUM(BK113:BK118)</f>
        <v>0</v>
      </c>
    </row>
    <row r="113" s="2" customFormat="1" ht="24.15" customHeight="1">
      <c r="A113" s="39"/>
      <c r="B113" s="40"/>
      <c r="C113" s="211" t="s">
        <v>212</v>
      </c>
      <c r="D113" s="211" t="s">
        <v>173</v>
      </c>
      <c r="E113" s="212" t="s">
        <v>651</v>
      </c>
      <c r="F113" s="213" t="s">
        <v>652</v>
      </c>
      <c r="G113" s="214" t="s">
        <v>313</v>
      </c>
      <c r="H113" s="215">
        <v>2.2599999999999998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803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652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2" customFormat="1">
      <c r="A115" s="39"/>
      <c r="B115" s="40"/>
      <c r="C115" s="41"/>
      <c r="D115" s="224" t="s">
        <v>181</v>
      </c>
      <c r="E115" s="41"/>
      <c r="F115" s="229" t="s">
        <v>654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181</v>
      </c>
      <c r="AU115" s="18" t="s">
        <v>82</v>
      </c>
    </row>
    <row r="116" s="13" customFormat="1">
      <c r="A116" s="13"/>
      <c r="B116" s="230"/>
      <c r="C116" s="231"/>
      <c r="D116" s="224" t="s">
        <v>183</v>
      </c>
      <c r="E116" s="232" t="s">
        <v>225</v>
      </c>
      <c r="F116" s="233" t="s">
        <v>804</v>
      </c>
      <c r="G116" s="231"/>
      <c r="H116" s="234">
        <v>2.1600000000000006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74</v>
      </c>
      <c r="AY116" s="240" t="s">
        <v>172</v>
      </c>
    </row>
    <row r="117" s="13" customFormat="1">
      <c r="A117" s="13"/>
      <c r="B117" s="230"/>
      <c r="C117" s="231"/>
      <c r="D117" s="224" t="s">
        <v>183</v>
      </c>
      <c r="E117" s="232" t="s">
        <v>507</v>
      </c>
      <c r="F117" s="233" t="s">
        <v>805</v>
      </c>
      <c r="G117" s="231"/>
      <c r="H117" s="234">
        <v>0.10000000000000001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183</v>
      </c>
      <c r="AU117" s="240" t="s">
        <v>82</v>
      </c>
      <c r="AV117" s="13" t="s">
        <v>84</v>
      </c>
      <c r="AW117" s="13" t="s">
        <v>37</v>
      </c>
      <c r="AX117" s="13" t="s">
        <v>74</v>
      </c>
      <c r="AY117" s="240" t="s">
        <v>172</v>
      </c>
    </row>
    <row r="118" s="13" customFormat="1">
      <c r="A118" s="13"/>
      <c r="B118" s="230"/>
      <c r="C118" s="231"/>
      <c r="D118" s="224" t="s">
        <v>183</v>
      </c>
      <c r="E118" s="232" t="s">
        <v>522</v>
      </c>
      <c r="F118" s="233" t="s">
        <v>806</v>
      </c>
      <c r="G118" s="231"/>
      <c r="H118" s="234">
        <v>2.2600000000000002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183</v>
      </c>
      <c r="AU118" s="240" t="s">
        <v>82</v>
      </c>
      <c r="AV118" s="13" t="s">
        <v>84</v>
      </c>
      <c r="AW118" s="13" t="s">
        <v>37</v>
      </c>
      <c r="AX118" s="13" t="s">
        <v>82</v>
      </c>
      <c r="AY118" s="240" t="s">
        <v>172</v>
      </c>
    </row>
    <row r="119" s="12" customFormat="1" ht="25.92" customHeight="1">
      <c r="A119" s="12"/>
      <c r="B119" s="197"/>
      <c r="C119" s="198"/>
      <c r="D119" s="199" t="s">
        <v>73</v>
      </c>
      <c r="E119" s="200" t="s">
        <v>203</v>
      </c>
      <c r="F119" s="200" t="s">
        <v>417</v>
      </c>
      <c r="G119" s="198"/>
      <c r="H119" s="198"/>
      <c r="I119" s="201"/>
      <c r="J119" s="202">
        <f>BK119</f>
        <v>0</v>
      </c>
      <c r="K119" s="198"/>
      <c r="L119" s="203"/>
      <c r="M119" s="204"/>
      <c r="N119" s="205"/>
      <c r="O119" s="205"/>
      <c r="P119" s="206">
        <f>SUM(P120:P153)</f>
        <v>0</v>
      </c>
      <c r="Q119" s="205"/>
      <c r="R119" s="206">
        <f>SUM(R120:R153)</f>
        <v>0</v>
      </c>
      <c r="S119" s="205"/>
      <c r="T119" s="207">
        <f>SUM(T120:T153)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171</v>
      </c>
      <c r="AT119" s="209" t="s">
        <v>73</v>
      </c>
      <c r="AU119" s="209" t="s">
        <v>74</v>
      </c>
      <c r="AY119" s="208" t="s">
        <v>172</v>
      </c>
      <c r="BK119" s="210">
        <f>SUM(BK120:BK153)</f>
        <v>0</v>
      </c>
    </row>
    <row r="120" s="2" customFormat="1" ht="16.5" customHeight="1">
      <c r="A120" s="39"/>
      <c r="B120" s="40"/>
      <c r="C120" s="211" t="s">
        <v>219</v>
      </c>
      <c r="D120" s="211" t="s">
        <v>173</v>
      </c>
      <c r="E120" s="212" t="s">
        <v>418</v>
      </c>
      <c r="F120" s="213" t="s">
        <v>419</v>
      </c>
      <c r="G120" s="214" t="s">
        <v>313</v>
      </c>
      <c r="H120" s="215">
        <v>292.5</v>
      </c>
      <c r="I120" s="216"/>
      <c r="J120" s="217">
        <f>ROUND(I120*H120,2)</f>
        <v>0</v>
      </c>
      <c r="K120" s="213" t="s">
        <v>177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171</v>
      </c>
      <c r="AT120" s="222" t="s">
        <v>173</v>
      </c>
      <c r="AU120" s="222" t="s">
        <v>82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171</v>
      </c>
      <c r="BM120" s="222" t="s">
        <v>807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421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82</v>
      </c>
    </row>
    <row r="122" s="2" customFormat="1">
      <c r="A122" s="39"/>
      <c r="B122" s="40"/>
      <c r="C122" s="41"/>
      <c r="D122" s="224" t="s">
        <v>181</v>
      </c>
      <c r="E122" s="41"/>
      <c r="F122" s="229" t="s">
        <v>422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181</v>
      </c>
      <c r="AU122" s="18" t="s">
        <v>82</v>
      </c>
    </row>
    <row r="123" s="13" customFormat="1">
      <c r="A123" s="13"/>
      <c r="B123" s="230"/>
      <c r="C123" s="231"/>
      <c r="D123" s="224" t="s">
        <v>183</v>
      </c>
      <c r="E123" s="232" t="s">
        <v>210</v>
      </c>
      <c r="F123" s="233" t="s">
        <v>808</v>
      </c>
      <c r="G123" s="231"/>
      <c r="H123" s="234">
        <v>292.5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183</v>
      </c>
      <c r="AU123" s="240" t="s">
        <v>82</v>
      </c>
      <c r="AV123" s="13" t="s">
        <v>84</v>
      </c>
      <c r="AW123" s="13" t="s">
        <v>37</v>
      </c>
      <c r="AX123" s="13" t="s">
        <v>82</v>
      </c>
      <c r="AY123" s="240" t="s">
        <v>172</v>
      </c>
    </row>
    <row r="124" s="2" customFormat="1" ht="16.5" customHeight="1">
      <c r="A124" s="39"/>
      <c r="B124" s="40"/>
      <c r="C124" s="211" t="s">
        <v>229</v>
      </c>
      <c r="D124" s="211" t="s">
        <v>173</v>
      </c>
      <c r="E124" s="212" t="s">
        <v>424</v>
      </c>
      <c r="F124" s="213" t="s">
        <v>419</v>
      </c>
      <c r="G124" s="214" t="s">
        <v>313</v>
      </c>
      <c r="H124" s="215">
        <v>8.0999999999999996</v>
      </c>
      <c r="I124" s="216"/>
      <c r="J124" s="217">
        <f>ROUND(I124*H124,2)</f>
        <v>0</v>
      </c>
      <c r="K124" s="213" t="s">
        <v>177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809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426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2" customFormat="1">
      <c r="A126" s="39"/>
      <c r="B126" s="40"/>
      <c r="C126" s="41"/>
      <c r="D126" s="224" t="s">
        <v>181</v>
      </c>
      <c r="E126" s="41"/>
      <c r="F126" s="229" t="s">
        <v>422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181</v>
      </c>
      <c r="AU126" s="18" t="s">
        <v>82</v>
      </c>
    </row>
    <row r="127" s="13" customFormat="1">
      <c r="A127" s="13"/>
      <c r="B127" s="230"/>
      <c r="C127" s="231"/>
      <c r="D127" s="224" t="s">
        <v>183</v>
      </c>
      <c r="E127" s="232" t="s">
        <v>378</v>
      </c>
      <c r="F127" s="233" t="s">
        <v>810</v>
      </c>
      <c r="G127" s="231"/>
      <c r="H127" s="234">
        <v>8.0999999999999996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183</v>
      </c>
      <c r="AU127" s="240" t="s">
        <v>82</v>
      </c>
      <c r="AV127" s="13" t="s">
        <v>84</v>
      </c>
      <c r="AW127" s="13" t="s">
        <v>37</v>
      </c>
      <c r="AX127" s="13" t="s">
        <v>82</v>
      </c>
      <c r="AY127" s="240" t="s">
        <v>172</v>
      </c>
    </row>
    <row r="128" s="2" customFormat="1" ht="24.15" customHeight="1">
      <c r="A128" s="39"/>
      <c r="B128" s="40"/>
      <c r="C128" s="211" t="s">
        <v>239</v>
      </c>
      <c r="D128" s="211" t="s">
        <v>173</v>
      </c>
      <c r="E128" s="212" t="s">
        <v>665</v>
      </c>
      <c r="F128" s="213" t="s">
        <v>666</v>
      </c>
      <c r="G128" s="214" t="s">
        <v>388</v>
      </c>
      <c r="H128" s="215">
        <v>281.25</v>
      </c>
      <c r="I128" s="216"/>
      <c r="J128" s="217">
        <f>ROUND(I128*H128,2)</f>
        <v>0</v>
      </c>
      <c r="K128" s="213" t="s">
        <v>177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171</v>
      </c>
      <c r="AT128" s="222" t="s">
        <v>173</v>
      </c>
      <c r="AU128" s="222" t="s">
        <v>82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171</v>
      </c>
      <c r="BM128" s="222" t="s">
        <v>811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668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82</v>
      </c>
    </row>
    <row r="130" s="2" customFormat="1">
      <c r="A130" s="39"/>
      <c r="B130" s="40"/>
      <c r="C130" s="41"/>
      <c r="D130" s="224" t="s">
        <v>181</v>
      </c>
      <c r="E130" s="41"/>
      <c r="F130" s="229" t="s">
        <v>422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181</v>
      </c>
      <c r="AU130" s="18" t="s">
        <v>82</v>
      </c>
    </row>
    <row r="131" s="13" customFormat="1">
      <c r="A131" s="13"/>
      <c r="B131" s="230"/>
      <c r="C131" s="231"/>
      <c r="D131" s="224" t="s">
        <v>183</v>
      </c>
      <c r="E131" s="232" t="s">
        <v>384</v>
      </c>
      <c r="F131" s="233" t="s">
        <v>812</v>
      </c>
      <c r="G131" s="231"/>
      <c r="H131" s="234">
        <v>281.25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183</v>
      </c>
      <c r="AU131" s="240" t="s">
        <v>82</v>
      </c>
      <c r="AV131" s="13" t="s">
        <v>84</v>
      </c>
      <c r="AW131" s="13" t="s">
        <v>37</v>
      </c>
      <c r="AX131" s="13" t="s">
        <v>82</v>
      </c>
      <c r="AY131" s="240" t="s">
        <v>172</v>
      </c>
    </row>
    <row r="132" s="2" customFormat="1" ht="16.5" customHeight="1">
      <c r="A132" s="39"/>
      <c r="B132" s="40"/>
      <c r="C132" s="211" t="s">
        <v>245</v>
      </c>
      <c r="D132" s="211" t="s">
        <v>173</v>
      </c>
      <c r="E132" s="212" t="s">
        <v>671</v>
      </c>
      <c r="F132" s="213" t="s">
        <v>672</v>
      </c>
      <c r="G132" s="214" t="s">
        <v>388</v>
      </c>
      <c r="H132" s="215">
        <v>225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813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674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2" customFormat="1">
      <c r="A134" s="39"/>
      <c r="B134" s="40"/>
      <c r="C134" s="41"/>
      <c r="D134" s="224" t="s">
        <v>181</v>
      </c>
      <c r="E134" s="41"/>
      <c r="F134" s="229" t="s">
        <v>441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181</v>
      </c>
      <c r="AU134" s="18" t="s">
        <v>82</v>
      </c>
    </row>
    <row r="135" s="13" customFormat="1">
      <c r="A135" s="13"/>
      <c r="B135" s="230"/>
      <c r="C135" s="231"/>
      <c r="D135" s="224" t="s">
        <v>183</v>
      </c>
      <c r="E135" s="232" t="s">
        <v>265</v>
      </c>
      <c r="F135" s="233" t="s">
        <v>814</v>
      </c>
      <c r="G135" s="231"/>
      <c r="H135" s="234">
        <v>225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183</v>
      </c>
      <c r="AU135" s="240" t="s">
        <v>82</v>
      </c>
      <c r="AV135" s="13" t="s">
        <v>84</v>
      </c>
      <c r="AW135" s="13" t="s">
        <v>37</v>
      </c>
      <c r="AX135" s="13" t="s">
        <v>82</v>
      </c>
      <c r="AY135" s="240" t="s">
        <v>172</v>
      </c>
    </row>
    <row r="136" s="2" customFormat="1" ht="16.5" customHeight="1">
      <c r="A136" s="39"/>
      <c r="B136" s="40"/>
      <c r="C136" s="211" t="s">
        <v>251</v>
      </c>
      <c r="D136" s="211" t="s">
        <v>173</v>
      </c>
      <c r="E136" s="212" t="s">
        <v>437</v>
      </c>
      <c r="F136" s="213" t="s">
        <v>438</v>
      </c>
      <c r="G136" s="214" t="s">
        <v>388</v>
      </c>
      <c r="H136" s="215">
        <v>450</v>
      </c>
      <c r="I136" s="216"/>
      <c r="J136" s="217">
        <f>ROUND(I136*H136,2)</f>
        <v>0</v>
      </c>
      <c r="K136" s="213" t="s">
        <v>177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171</v>
      </c>
      <c r="AT136" s="222" t="s">
        <v>173</v>
      </c>
      <c r="AU136" s="222" t="s">
        <v>82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171</v>
      </c>
      <c r="BM136" s="222" t="s">
        <v>815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440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82</v>
      </c>
    </row>
    <row r="138" s="2" customFormat="1">
      <c r="A138" s="39"/>
      <c r="B138" s="40"/>
      <c r="C138" s="41"/>
      <c r="D138" s="224" t="s">
        <v>181</v>
      </c>
      <c r="E138" s="41"/>
      <c r="F138" s="229" t="s">
        <v>441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181</v>
      </c>
      <c r="AU138" s="18" t="s">
        <v>82</v>
      </c>
    </row>
    <row r="139" s="13" customFormat="1">
      <c r="A139" s="13"/>
      <c r="B139" s="230"/>
      <c r="C139" s="231"/>
      <c r="D139" s="224" t="s">
        <v>183</v>
      </c>
      <c r="E139" s="232" t="s">
        <v>362</v>
      </c>
      <c r="F139" s="233" t="s">
        <v>816</v>
      </c>
      <c r="G139" s="231"/>
      <c r="H139" s="234">
        <v>225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183</v>
      </c>
      <c r="AU139" s="240" t="s">
        <v>82</v>
      </c>
      <c r="AV139" s="13" t="s">
        <v>84</v>
      </c>
      <c r="AW139" s="13" t="s">
        <v>37</v>
      </c>
      <c r="AX139" s="13" t="s">
        <v>74</v>
      </c>
      <c r="AY139" s="240" t="s">
        <v>172</v>
      </c>
    </row>
    <row r="140" s="13" customFormat="1">
      <c r="A140" s="13"/>
      <c r="B140" s="230"/>
      <c r="C140" s="231"/>
      <c r="D140" s="224" t="s">
        <v>183</v>
      </c>
      <c r="E140" s="232" t="s">
        <v>781</v>
      </c>
      <c r="F140" s="233" t="s">
        <v>817</v>
      </c>
      <c r="G140" s="231"/>
      <c r="H140" s="234">
        <v>225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183</v>
      </c>
      <c r="AU140" s="240" t="s">
        <v>82</v>
      </c>
      <c r="AV140" s="13" t="s">
        <v>84</v>
      </c>
      <c r="AW140" s="13" t="s">
        <v>37</v>
      </c>
      <c r="AX140" s="13" t="s">
        <v>74</v>
      </c>
      <c r="AY140" s="240" t="s">
        <v>172</v>
      </c>
    </row>
    <row r="141" s="13" customFormat="1">
      <c r="A141" s="13"/>
      <c r="B141" s="230"/>
      <c r="C141" s="231"/>
      <c r="D141" s="224" t="s">
        <v>183</v>
      </c>
      <c r="E141" s="232" t="s">
        <v>818</v>
      </c>
      <c r="F141" s="233" t="s">
        <v>819</v>
      </c>
      <c r="G141" s="231"/>
      <c r="H141" s="234">
        <v>450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183</v>
      </c>
      <c r="AU141" s="240" t="s">
        <v>82</v>
      </c>
      <c r="AV141" s="13" t="s">
        <v>84</v>
      </c>
      <c r="AW141" s="13" t="s">
        <v>37</v>
      </c>
      <c r="AX141" s="13" t="s">
        <v>82</v>
      </c>
      <c r="AY141" s="240" t="s">
        <v>172</v>
      </c>
    </row>
    <row r="142" s="2" customFormat="1" ht="24.15" customHeight="1">
      <c r="A142" s="39"/>
      <c r="B142" s="40"/>
      <c r="C142" s="211" t="s">
        <v>259</v>
      </c>
      <c r="D142" s="211" t="s">
        <v>173</v>
      </c>
      <c r="E142" s="212" t="s">
        <v>683</v>
      </c>
      <c r="F142" s="213" t="s">
        <v>684</v>
      </c>
      <c r="G142" s="214" t="s">
        <v>388</v>
      </c>
      <c r="H142" s="215">
        <v>225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820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686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2" customFormat="1">
      <c r="A144" s="39"/>
      <c r="B144" s="40"/>
      <c r="C144" s="41"/>
      <c r="D144" s="224" t="s">
        <v>181</v>
      </c>
      <c r="E144" s="41"/>
      <c r="F144" s="229" t="s">
        <v>447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181</v>
      </c>
      <c r="AU144" s="18" t="s">
        <v>82</v>
      </c>
    </row>
    <row r="145" s="13" customFormat="1">
      <c r="A145" s="13"/>
      <c r="B145" s="230"/>
      <c r="C145" s="231"/>
      <c r="D145" s="224" t="s">
        <v>183</v>
      </c>
      <c r="E145" s="232" t="s">
        <v>266</v>
      </c>
      <c r="F145" s="233" t="s">
        <v>814</v>
      </c>
      <c r="G145" s="231"/>
      <c r="H145" s="234">
        <v>225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183</v>
      </c>
      <c r="AU145" s="240" t="s">
        <v>82</v>
      </c>
      <c r="AV145" s="13" t="s">
        <v>84</v>
      </c>
      <c r="AW145" s="13" t="s">
        <v>37</v>
      </c>
      <c r="AX145" s="13" t="s">
        <v>82</v>
      </c>
      <c r="AY145" s="240" t="s">
        <v>172</v>
      </c>
    </row>
    <row r="146" s="2" customFormat="1" ht="24.15" customHeight="1">
      <c r="A146" s="39"/>
      <c r="B146" s="40"/>
      <c r="C146" s="211" t="s">
        <v>395</v>
      </c>
      <c r="D146" s="211" t="s">
        <v>173</v>
      </c>
      <c r="E146" s="212" t="s">
        <v>688</v>
      </c>
      <c r="F146" s="213" t="s">
        <v>689</v>
      </c>
      <c r="G146" s="214" t="s">
        <v>388</v>
      </c>
      <c r="H146" s="215">
        <v>225</v>
      </c>
      <c r="I146" s="216"/>
      <c r="J146" s="217">
        <f>ROUND(I146*H146,2)</f>
        <v>0</v>
      </c>
      <c r="K146" s="213" t="s">
        <v>177</v>
      </c>
      <c r="L146" s="45"/>
      <c r="M146" s="218" t="s">
        <v>19</v>
      </c>
      <c r="N146" s="219" t="s">
        <v>45</v>
      </c>
      <c r="O146" s="85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171</v>
      </c>
      <c r="AT146" s="222" t="s">
        <v>173</v>
      </c>
      <c r="AU146" s="222" t="s">
        <v>82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821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691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82</v>
      </c>
    </row>
    <row r="148" s="2" customFormat="1">
      <c r="A148" s="39"/>
      <c r="B148" s="40"/>
      <c r="C148" s="41"/>
      <c r="D148" s="224" t="s">
        <v>181</v>
      </c>
      <c r="E148" s="41"/>
      <c r="F148" s="229" t="s">
        <v>447</v>
      </c>
      <c r="G148" s="41"/>
      <c r="H148" s="41"/>
      <c r="I148" s="226"/>
      <c r="J148" s="41"/>
      <c r="K148" s="41"/>
      <c r="L148" s="45"/>
      <c r="M148" s="227"/>
      <c r="N148" s="22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181</v>
      </c>
      <c r="AU148" s="18" t="s">
        <v>82</v>
      </c>
    </row>
    <row r="149" s="13" customFormat="1">
      <c r="A149" s="13"/>
      <c r="B149" s="230"/>
      <c r="C149" s="231"/>
      <c r="D149" s="224" t="s">
        <v>183</v>
      </c>
      <c r="E149" s="232" t="s">
        <v>469</v>
      </c>
      <c r="F149" s="233" t="s">
        <v>814</v>
      </c>
      <c r="G149" s="231"/>
      <c r="H149" s="234">
        <v>225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183</v>
      </c>
      <c r="AU149" s="240" t="s">
        <v>82</v>
      </c>
      <c r="AV149" s="13" t="s">
        <v>84</v>
      </c>
      <c r="AW149" s="13" t="s">
        <v>37</v>
      </c>
      <c r="AX149" s="13" t="s">
        <v>82</v>
      </c>
      <c r="AY149" s="240" t="s">
        <v>172</v>
      </c>
    </row>
    <row r="150" s="2" customFormat="1" ht="24.15" customHeight="1">
      <c r="A150" s="39"/>
      <c r="B150" s="40"/>
      <c r="C150" s="211" t="s">
        <v>640</v>
      </c>
      <c r="D150" s="211" t="s">
        <v>173</v>
      </c>
      <c r="E150" s="212" t="s">
        <v>694</v>
      </c>
      <c r="F150" s="213" t="s">
        <v>695</v>
      </c>
      <c r="G150" s="214" t="s">
        <v>388</v>
      </c>
      <c r="H150" s="215">
        <v>225</v>
      </c>
      <c r="I150" s="216"/>
      <c r="J150" s="217">
        <f>ROUND(I150*H150,2)</f>
        <v>0</v>
      </c>
      <c r="K150" s="213" t="s">
        <v>177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822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697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2" customFormat="1">
      <c r="A152" s="39"/>
      <c r="B152" s="40"/>
      <c r="C152" s="41"/>
      <c r="D152" s="224" t="s">
        <v>181</v>
      </c>
      <c r="E152" s="41"/>
      <c r="F152" s="229" t="s">
        <v>447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181</v>
      </c>
      <c r="AU152" s="18" t="s">
        <v>82</v>
      </c>
    </row>
    <row r="153" s="13" customFormat="1">
      <c r="A153" s="13"/>
      <c r="B153" s="230"/>
      <c r="C153" s="231"/>
      <c r="D153" s="224" t="s">
        <v>183</v>
      </c>
      <c r="E153" s="232" t="s">
        <v>471</v>
      </c>
      <c r="F153" s="233" t="s">
        <v>814</v>
      </c>
      <c r="G153" s="231"/>
      <c r="H153" s="234">
        <v>225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183</v>
      </c>
      <c r="AU153" s="240" t="s">
        <v>82</v>
      </c>
      <c r="AV153" s="13" t="s">
        <v>84</v>
      </c>
      <c r="AW153" s="13" t="s">
        <v>37</v>
      </c>
      <c r="AX153" s="13" t="s">
        <v>82</v>
      </c>
      <c r="AY153" s="240" t="s">
        <v>172</v>
      </c>
    </row>
    <row r="154" s="12" customFormat="1" ht="25.92" customHeight="1">
      <c r="A154" s="12"/>
      <c r="B154" s="197"/>
      <c r="C154" s="198"/>
      <c r="D154" s="199" t="s">
        <v>73</v>
      </c>
      <c r="E154" s="200" t="s">
        <v>229</v>
      </c>
      <c r="F154" s="200" t="s">
        <v>699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SUM(P155:P169)</f>
        <v>0</v>
      </c>
      <c r="Q154" s="205"/>
      <c r="R154" s="206">
        <f>SUM(R155:R169)</f>
        <v>0</v>
      </c>
      <c r="S154" s="205"/>
      <c r="T154" s="207">
        <f>SUM(T155:T169)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8" t="s">
        <v>171</v>
      </c>
      <c r="AT154" s="209" t="s">
        <v>73</v>
      </c>
      <c r="AU154" s="209" t="s">
        <v>74</v>
      </c>
      <c r="AY154" s="208" t="s">
        <v>172</v>
      </c>
      <c r="BK154" s="210">
        <f>SUM(BK155:BK169)</f>
        <v>0</v>
      </c>
    </row>
    <row r="155" s="2" customFormat="1" ht="24.15" customHeight="1">
      <c r="A155" s="39"/>
      <c r="B155" s="40"/>
      <c r="C155" s="211" t="s">
        <v>8</v>
      </c>
      <c r="D155" s="211" t="s">
        <v>173</v>
      </c>
      <c r="E155" s="212" t="s">
        <v>701</v>
      </c>
      <c r="F155" s="213" t="s">
        <v>702</v>
      </c>
      <c r="G155" s="214" t="s">
        <v>327</v>
      </c>
      <c r="H155" s="215">
        <v>27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823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704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2" customFormat="1">
      <c r="A157" s="39"/>
      <c r="B157" s="40"/>
      <c r="C157" s="41"/>
      <c r="D157" s="224" t="s">
        <v>181</v>
      </c>
      <c r="E157" s="41"/>
      <c r="F157" s="229" t="s">
        <v>705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181</v>
      </c>
      <c r="AU157" s="18" t="s">
        <v>82</v>
      </c>
    </row>
    <row r="158" s="13" customFormat="1">
      <c r="A158" s="13"/>
      <c r="B158" s="230"/>
      <c r="C158" s="231"/>
      <c r="D158" s="224" t="s">
        <v>183</v>
      </c>
      <c r="E158" s="232" t="s">
        <v>473</v>
      </c>
      <c r="F158" s="233" t="s">
        <v>824</v>
      </c>
      <c r="G158" s="231"/>
      <c r="H158" s="234">
        <v>27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183</v>
      </c>
      <c r="AU158" s="240" t="s">
        <v>82</v>
      </c>
      <c r="AV158" s="13" t="s">
        <v>84</v>
      </c>
      <c r="AW158" s="13" t="s">
        <v>37</v>
      </c>
      <c r="AX158" s="13" t="s">
        <v>82</v>
      </c>
      <c r="AY158" s="240" t="s">
        <v>172</v>
      </c>
    </row>
    <row r="159" s="2" customFormat="1" ht="24.15" customHeight="1">
      <c r="A159" s="39"/>
      <c r="B159" s="40"/>
      <c r="C159" s="211" t="s">
        <v>273</v>
      </c>
      <c r="D159" s="211" t="s">
        <v>173</v>
      </c>
      <c r="E159" s="212" t="s">
        <v>711</v>
      </c>
      <c r="F159" s="213" t="s">
        <v>712</v>
      </c>
      <c r="G159" s="214" t="s">
        <v>206</v>
      </c>
      <c r="H159" s="215">
        <v>1</v>
      </c>
      <c r="I159" s="216"/>
      <c r="J159" s="217">
        <f>ROUND(I159*H159,2)</f>
        <v>0</v>
      </c>
      <c r="K159" s="213" t="s">
        <v>177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82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825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712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82</v>
      </c>
    </row>
    <row r="161" s="2" customFormat="1">
      <c r="A161" s="39"/>
      <c r="B161" s="40"/>
      <c r="C161" s="41"/>
      <c r="D161" s="224" t="s">
        <v>181</v>
      </c>
      <c r="E161" s="41"/>
      <c r="F161" s="229" t="s">
        <v>714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181</v>
      </c>
      <c r="AU161" s="18" t="s">
        <v>82</v>
      </c>
    </row>
    <row r="162" s="13" customFormat="1">
      <c r="A162" s="13"/>
      <c r="B162" s="230"/>
      <c r="C162" s="231"/>
      <c r="D162" s="224" t="s">
        <v>183</v>
      </c>
      <c r="E162" s="232" t="s">
        <v>475</v>
      </c>
      <c r="F162" s="233" t="s">
        <v>826</v>
      </c>
      <c r="G162" s="231"/>
      <c r="H162" s="234">
        <v>1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183</v>
      </c>
      <c r="AU162" s="240" t="s">
        <v>82</v>
      </c>
      <c r="AV162" s="13" t="s">
        <v>84</v>
      </c>
      <c r="AW162" s="13" t="s">
        <v>37</v>
      </c>
      <c r="AX162" s="13" t="s">
        <v>82</v>
      </c>
      <c r="AY162" s="240" t="s">
        <v>172</v>
      </c>
    </row>
    <row r="163" s="2" customFormat="1" ht="16.5" customHeight="1">
      <c r="A163" s="39"/>
      <c r="B163" s="40"/>
      <c r="C163" s="211" t="s">
        <v>659</v>
      </c>
      <c r="D163" s="211" t="s">
        <v>173</v>
      </c>
      <c r="E163" s="212" t="s">
        <v>718</v>
      </c>
      <c r="F163" s="213" t="s">
        <v>719</v>
      </c>
      <c r="G163" s="214" t="s">
        <v>206</v>
      </c>
      <c r="H163" s="215">
        <v>104</v>
      </c>
      <c r="I163" s="216"/>
      <c r="J163" s="217">
        <f>ROUND(I163*H163,2)</f>
        <v>0</v>
      </c>
      <c r="K163" s="213" t="s">
        <v>177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827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719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2" customFormat="1">
      <c r="A165" s="39"/>
      <c r="B165" s="40"/>
      <c r="C165" s="41"/>
      <c r="D165" s="224" t="s">
        <v>181</v>
      </c>
      <c r="E165" s="41"/>
      <c r="F165" s="229" t="s">
        <v>721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181</v>
      </c>
      <c r="AU165" s="18" t="s">
        <v>82</v>
      </c>
    </row>
    <row r="166" s="13" customFormat="1">
      <c r="A166" s="13"/>
      <c r="B166" s="230"/>
      <c r="C166" s="231"/>
      <c r="D166" s="224" t="s">
        <v>183</v>
      </c>
      <c r="E166" s="232" t="s">
        <v>662</v>
      </c>
      <c r="F166" s="233" t="s">
        <v>828</v>
      </c>
      <c r="G166" s="231"/>
      <c r="H166" s="234">
        <v>86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183</v>
      </c>
      <c r="AU166" s="240" t="s">
        <v>82</v>
      </c>
      <c r="AV166" s="13" t="s">
        <v>84</v>
      </c>
      <c r="AW166" s="13" t="s">
        <v>37</v>
      </c>
      <c r="AX166" s="13" t="s">
        <v>74</v>
      </c>
      <c r="AY166" s="240" t="s">
        <v>172</v>
      </c>
    </row>
    <row r="167" s="13" customFormat="1">
      <c r="A167" s="13"/>
      <c r="B167" s="230"/>
      <c r="C167" s="231"/>
      <c r="D167" s="224" t="s">
        <v>183</v>
      </c>
      <c r="E167" s="232" t="s">
        <v>782</v>
      </c>
      <c r="F167" s="233" t="s">
        <v>829</v>
      </c>
      <c r="G167" s="231"/>
      <c r="H167" s="234">
        <v>6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183</v>
      </c>
      <c r="AU167" s="240" t="s">
        <v>82</v>
      </c>
      <c r="AV167" s="13" t="s">
        <v>84</v>
      </c>
      <c r="AW167" s="13" t="s">
        <v>37</v>
      </c>
      <c r="AX167" s="13" t="s">
        <v>74</v>
      </c>
      <c r="AY167" s="240" t="s">
        <v>172</v>
      </c>
    </row>
    <row r="168" s="13" customFormat="1">
      <c r="A168" s="13"/>
      <c r="B168" s="230"/>
      <c r="C168" s="231"/>
      <c r="D168" s="224" t="s">
        <v>183</v>
      </c>
      <c r="E168" s="232" t="s">
        <v>786</v>
      </c>
      <c r="F168" s="233" t="s">
        <v>830</v>
      </c>
      <c r="G168" s="231"/>
      <c r="H168" s="234">
        <v>12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183</v>
      </c>
      <c r="AU168" s="240" t="s">
        <v>82</v>
      </c>
      <c r="AV168" s="13" t="s">
        <v>84</v>
      </c>
      <c r="AW168" s="13" t="s">
        <v>37</v>
      </c>
      <c r="AX168" s="13" t="s">
        <v>74</v>
      </c>
      <c r="AY168" s="240" t="s">
        <v>172</v>
      </c>
    </row>
    <row r="169" s="13" customFormat="1">
      <c r="A169" s="13"/>
      <c r="B169" s="230"/>
      <c r="C169" s="231"/>
      <c r="D169" s="224" t="s">
        <v>183</v>
      </c>
      <c r="E169" s="232" t="s">
        <v>831</v>
      </c>
      <c r="F169" s="233" t="s">
        <v>832</v>
      </c>
      <c r="G169" s="231"/>
      <c r="H169" s="234">
        <v>104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183</v>
      </c>
      <c r="AU169" s="240" t="s">
        <v>82</v>
      </c>
      <c r="AV169" s="13" t="s">
        <v>84</v>
      </c>
      <c r="AW169" s="13" t="s">
        <v>37</v>
      </c>
      <c r="AX169" s="13" t="s">
        <v>82</v>
      </c>
      <c r="AY169" s="240" t="s">
        <v>172</v>
      </c>
    </row>
    <row r="170" s="12" customFormat="1" ht="25.92" customHeight="1">
      <c r="A170" s="12"/>
      <c r="B170" s="197"/>
      <c r="C170" s="198"/>
      <c r="D170" s="199" t="s">
        <v>73</v>
      </c>
      <c r="E170" s="200" t="s">
        <v>239</v>
      </c>
      <c r="F170" s="200" t="s">
        <v>324</v>
      </c>
      <c r="G170" s="198"/>
      <c r="H170" s="198"/>
      <c r="I170" s="201"/>
      <c r="J170" s="202">
        <f>BK170</f>
        <v>0</v>
      </c>
      <c r="K170" s="198"/>
      <c r="L170" s="203"/>
      <c r="M170" s="204"/>
      <c r="N170" s="205"/>
      <c r="O170" s="205"/>
      <c r="P170" s="206">
        <f>SUM(P171:P177)</f>
        <v>0</v>
      </c>
      <c r="Q170" s="205"/>
      <c r="R170" s="206">
        <f>SUM(R171:R177)</f>
        <v>0</v>
      </c>
      <c r="S170" s="205"/>
      <c r="T170" s="207">
        <f>SUM(T171:T177)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8" t="s">
        <v>171</v>
      </c>
      <c r="AT170" s="209" t="s">
        <v>73</v>
      </c>
      <c r="AU170" s="209" t="s">
        <v>74</v>
      </c>
      <c r="AY170" s="208" t="s">
        <v>172</v>
      </c>
      <c r="BK170" s="210">
        <f>SUM(BK171:BK177)</f>
        <v>0</v>
      </c>
    </row>
    <row r="171" s="2" customFormat="1" ht="24.15" customHeight="1">
      <c r="A171" s="39"/>
      <c r="B171" s="40"/>
      <c r="C171" s="211" t="s">
        <v>664</v>
      </c>
      <c r="D171" s="211" t="s">
        <v>173</v>
      </c>
      <c r="E171" s="212" t="s">
        <v>766</v>
      </c>
      <c r="F171" s="213" t="s">
        <v>767</v>
      </c>
      <c r="G171" s="214" t="s">
        <v>327</v>
      </c>
      <c r="H171" s="215">
        <v>104</v>
      </c>
      <c r="I171" s="216"/>
      <c r="J171" s="217">
        <f>ROUND(I171*H171,2)</f>
        <v>0</v>
      </c>
      <c r="K171" s="213" t="s">
        <v>177</v>
      </c>
      <c r="L171" s="45"/>
      <c r="M171" s="218" t="s">
        <v>19</v>
      </c>
      <c r="N171" s="219" t="s">
        <v>45</v>
      </c>
      <c r="O171" s="85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171</v>
      </c>
      <c r="AT171" s="222" t="s">
        <v>173</v>
      </c>
      <c r="AU171" s="222" t="s">
        <v>82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833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769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82</v>
      </c>
    </row>
    <row r="173" s="2" customFormat="1">
      <c r="A173" s="39"/>
      <c r="B173" s="40"/>
      <c r="C173" s="41"/>
      <c r="D173" s="224" t="s">
        <v>181</v>
      </c>
      <c r="E173" s="41"/>
      <c r="F173" s="229" t="s">
        <v>463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181</v>
      </c>
      <c r="AU173" s="18" t="s">
        <v>82</v>
      </c>
    </row>
    <row r="174" s="13" customFormat="1">
      <c r="A174" s="13"/>
      <c r="B174" s="230"/>
      <c r="C174" s="231"/>
      <c r="D174" s="224" t="s">
        <v>183</v>
      </c>
      <c r="E174" s="232" t="s">
        <v>669</v>
      </c>
      <c r="F174" s="233" t="s">
        <v>828</v>
      </c>
      <c r="G174" s="231"/>
      <c r="H174" s="234">
        <v>86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183</v>
      </c>
      <c r="AU174" s="240" t="s">
        <v>82</v>
      </c>
      <c r="AV174" s="13" t="s">
        <v>84</v>
      </c>
      <c r="AW174" s="13" t="s">
        <v>37</v>
      </c>
      <c r="AX174" s="13" t="s">
        <v>74</v>
      </c>
      <c r="AY174" s="240" t="s">
        <v>172</v>
      </c>
    </row>
    <row r="175" s="13" customFormat="1">
      <c r="A175" s="13"/>
      <c r="B175" s="230"/>
      <c r="C175" s="231"/>
      <c r="D175" s="224" t="s">
        <v>183</v>
      </c>
      <c r="E175" s="232" t="s">
        <v>783</v>
      </c>
      <c r="F175" s="233" t="s">
        <v>829</v>
      </c>
      <c r="G175" s="231"/>
      <c r="H175" s="234">
        <v>6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183</v>
      </c>
      <c r="AU175" s="240" t="s">
        <v>82</v>
      </c>
      <c r="AV175" s="13" t="s">
        <v>84</v>
      </c>
      <c r="AW175" s="13" t="s">
        <v>37</v>
      </c>
      <c r="AX175" s="13" t="s">
        <v>74</v>
      </c>
      <c r="AY175" s="240" t="s">
        <v>172</v>
      </c>
    </row>
    <row r="176" s="13" customFormat="1">
      <c r="A176" s="13"/>
      <c r="B176" s="230"/>
      <c r="C176" s="231"/>
      <c r="D176" s="224" t="s">
        <v>183</v>
      </c>
      <c r="E176" s="232" t="s">
        <v>787</v>
      </c>
      <c r="F176" s="233" t="s">
        <v>830</v>
      </c>
      <c r="G176" s="231"/>
      <c r="H176" s="234">
        <v>12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183</v>
      </c>
      <c r="AU176" s="240" t="s">
        <v>82</v>
      </c>
      <c r="AV176" s="13" t="s">
        <v>84</v>
      </c>
      <c r="AW176" s="13" t="s">
        <v>37</v>
      </c>
      <c r="AX176" s="13" t="s">
        <v>74</v>
      </c>
      <c r="AY176" s="240" t="s">
        <v>172</v>
      </c>
    </row>
    <row r="177" s="13" customFormat="1">
      <c r="A177" s="13"/>
      <c r="B177" s="230"/>
      <c r="C177" s="231"/>
      <c r="D177" s="224" t="s">
        <v>183</v>
      </c>
      <c r="E177" s="232" t="s">
        <v>834</v>
      </c>
      <c r="F177" s="233" t="s">
        <v>835</v>
      </c>
      <c r="G177" s="231"/>
      <c r="H177" s="234">
        <v>104</v>
      </c>
      <c r="I177" s="235"/>
      <c r="J177" s="231"/>
      <c r="K177" s="231"/>
      <c r="L177" s="236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183</v>
      </c>
      <c r="AU177" s="240" t="s">
        <v>82</v>
      </c>
      <c r="AV177" s="13" t="s">
        <v>84</v>
      </c>
      <c r="AW177" s="13" t="s">
        <v>37</v>
      </c>
      <c r="AX177" s="13" t="s">
        <v>82</v>
      </c>
      <c r="AY177" s="240" t="s">
        <v>172</v>
      </c>
    </row>
    <row r="178" s="2" customFormat="1" ht="6.96" customHeight="1">
      <c r="A178" s="39"/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R2SK7g8vft2NhUvFJN5CP9ASEC9qwuU3uzfJkW3JCPhWKqjjXiMLESVJZgzX3fL1H8wlcK9f5EFjPRwBq4y8Eg==" hashValue="Bc+tXOrkMUJCLeG8L79yxLd7GsS8N9VNgkmh4/6TYtx8pWr/TKwoGHI2KKTs0kT0F0XCLonD3n3chWEoCR0a9w==" algorithmName="SHA-512" password="CC35"/>
  <autoFilter ref="C84:K17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  <c r="AZ2" s="249" t="s">
        <v>184</v>
      </c>
      <c r="BA2" s="249" t="s">
        <v>184</v>
      </c>
      <c r="BB2" s="249" t="s">
        <v>19</v>
      </c>
      <c r="BC2" s="249" t="s">
        <v>640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202</v>
      </c>
      <c r="BA3" s="249" t="s">
        <v>202</v>
      </c>
      <c r="BB3" s="249" t="s">
        <v>19</v>
      </c>
      <c r="BC3" s="249" t="s">
        <v>82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836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ROUND((SUM(BE80:BE109)),  2)</f>
        <v>0</v>
      </c>
      <c r="G33" s="39"/>
      <c r="H33" s="39"/>
      <c r="I33" s="158">
        <v>0.20999999999999999</v>
      </c>
      <c r="J33" s="157">
        <f>ROUND(((SUM(BE80:BE109))*I33),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ROUND((SUM(BF80:BF109)),  2)</f>
        <v>0</v>
      </c>
      <c r="G34" s="39"/>
      <c r="H34" s="39"/>
      <c r="I34" s="158">
        <v>0.14999999999999999</v>
      </c>
      <c r="J34" s="157">
        <f>ROUND(((SUM(BF80:BF109))*I34),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ROUND((SUM(BG80:BG109)),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ROUND((SUM(BH80:BH109)),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ROUND((SUM(BI80:BI109)),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181 - Dopravně - inženýrská opatření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181 - Dopravně - inženýrská opatření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74</v>
      </c>
      <c r="F81" s="200" t="s">
        <v>170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SUM(P82:P109)</f>
        <v>0</v>
      </c>
      <c r="Q81" s="205"/>
      <c r="R81" s="206">
        <f>SUM(R82:R109)</f>
        <v>0</v>
      </c>
      <c r="S81" s="205"/>
      <c r="T81" s="207">
        <f>SUM(T82:T109)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SUM(BK82:BK109)</f>
        <v>0</v>
      </c>
    </row>
    <row r="82" s="2" customFormat="1" ht="24.15" customHeight="1">
      <c r="A82" s="39"/>
      <c r="B82" s="40"/>
      <c r="C82" s="211" t="s">
        <v>82</v>
      </c>
      <c r="D82" s="211" t="s">
        <v>173</v>
      </c>
      <c r="E82" s="212" t="s">
        <v>837</v>
      </c>
      <c r="F82" s="213" t="s">
        <v>838</v>
      </c>
      <c r="G82" s="214" t="s">
        <v>839</v>
      </c>
      <c r="H82" s="215">
        <v>14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840</v>
      </c>
    </row>
    <row r="83" s="2" customFormat="1">
      <c r="A83" s="39"/>
      <c r="B83" s="40"/>
      <c r="C83" s="41"/>
      <c r="D83" s="224" t="s">
        <v>179</v>
      </c>
      <c r="E83" s="41"/>
      <c r="F83" s="225" t="s">
        <v>841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2" customFormat="1">
      <c r="A84" s="39"/>
      <c r="B84" s="40"/>
      <c r="C84" s="41"/>
      <c r="D84" s="224" t="s">
        <v>181</v>
      </c>
      <c r="E84" s="41"/>
      <c r="F84" s="229" t="s">
        <v>842</v>
      </c>
      <c r="G84" s="41"/>
      <c r="H84" s="41"/>
      <c r="I84" s="226"/>
      <c r="J84" s="41"/>
      <c r="K84" s="41"/>
      <c r="L84" s="45"/>
      <c r="M84" s="227"/>
      <c r="N84" s="228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181</v>
      </c>
      <c r="AU84" s="18" t="s">
        <v>82</v>
      </c>
    </row>
    <row r="85" s="13" customFormat="1">
      <c r="A85" s="13"/>
      <c r="B85" s="230"/>
      <c r="C85" s="231"/>
      <c r="D85" s="224" t="s">
        <v>183</v>
      </c>
      <c r="E85" s="232" t="s">
        <v>184</v>
      </c>
      <c r="F85" s="233" t="s">
        <v>843</v>
      </c>
      <c r="G85" s="231"/>
      <c r="H85" s="234">
        <v>14</v>
      </c>
      <c r="I85" s="235"/>
      <c r="J85" s="231"/>
      <c r="K85" s="231"/>
      <c r="L85" s="236"/>
      <c r="M85" s="237"/>
      <c r="N85" s="238"/>
      <c r="O85" s="238"/>
      <c r="P85" s="238"/>
      <c r="Q85" s="238"/>
      <c r="R85" s="238"/>
      <c r="S85" s="238"/>
      <c r="T85" s="239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40" t="s">
        <v>183</v>
      </c>
      <c r="AU85" s="240" t="s">
        <v>82</v>
      </c>
      <c r="AV85" s="13" t="s">
        <v>84</v>
      </c>
      <c r="AW85" s="13" t="s">
        <v>37</v>
      </c>
      <c r="AX85" s="13" t="s">
        <v>82</v>
      </c>
      <c r="AY85" s="240" t="s">
        <v>172</v>
      </c>
    </row>
    <row r="86" s="2" customFormat="1" ht="24.15" customHeight="1">
      <c r="A86" s="39"/>
      <c r="B86" s="40"/>
      <c r="C86" s="211" t="s">
        <v>84</v>
      </c>
      <c r="D86" s="211" t="s">
        <v>173</v>
      </c>
      <c r="E86" s="212" t="s">
        <v>844</v>
      </c>
      <c r="F86" s="213" t="s">
        <v>845</v>
      </c>
      <c r="G86" s="214" t="s">
        <v>846</v>
      </c>
      <c r="H86" s="215">
        <v>1</v>
      </c>
      <c r="I86" s="216"/>
      <c r="J86" s="217">
        <f>ROUND(I86*H86,2)</f>
        <v>0</v>
      </c>
      <c r="K86" s="213" t="s">
        <v>177</v>
      </c>
      <c r="L86" s="45"/>
      <c r="M86" s="218" t="s">
        <v>19</v>
      </c>
      <c r="N86" s="219" t="s">
        <v>45</v>
      </c>
      <c r="O86" s="85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2" t="s">
        <v>171</v>
      </c>
      <c r="AT86" s="222" t="s">
        <v>173</v>
      </c>
      <c r="AU86" s="222" t="s">
        <v>82</v>
      </c>
      <c r="AY86" s="18" t="s">
        <v>172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8" t="s">
        <v>82</v>
      </c>
      <c r="BK86" s="223">
        <f>ROUND(I86*H86,2)</f>
        <v>0</v>
      </c>
      <c r="BL86" s="18" t="s">
        <v>171</v>
      </c>
      <c r="BM86" s="222" t="s">
        <v>847</v>
      </c>
    </row>
    <row r="87" s="2" customFormat="1">
      <c r="A87" s="39"/>
      <c r="B87" s="40"/>
      <c r="C87" s="41"/>
      <c r="D87" s="224" t="s">
        <v>179</v>
      </c>
      <c r="E87" s="41"/>
      <c r="F87" s="225" t="s">
        <v>848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179</v>
      </c>
      <c r="AU87" s="18" t="s">
        <v>82</v>
      </c>
    </row>
    <row r="88" s="2" customFormat="1">
      <c r="A88" s="39"/>
      <c r="B88" s="40"/>
      <c r="C88" s="41"/>
      <c r="D88" s="224" t="s">
        <v>181</v>
      </c>
      <c r="E88" s="41"/>
      <c r="F88" s="229" t="s">
        <v>842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181</v>
      </c>
      <c r="AU88" s="18" t="s">
        <v>82</v>
      </c>
    </row>
    <row r="89" s="13" customFormat="1">
      <c r="A89" s="13"/>
      <c r="B89" s="230"/>
      <c r="C89" s="231"/>
      <c r="D89" s="224" t="s">
        <v>183</v>
      </c>
      <c r="E89" s="232" t="s">
        <v>190</v>
      </c>
      <c r="F89" s="233" t="s">
        <v>849</v>
      </c>
      <c r="G89" s="231"/>
      <c r="H89" s="234">
        <v>1</v>
      </c>
      <c r="I89" s="235"/>
      <c r="J89" s="231"/>
      <c r="K89" s="231"/>
      <c r="L89" s="236"/>
      <c r="M89" s="237"/>
      <c r="N89" s="238"/>
      <c r="O89" s="238"/>
      <c r="P89" s="238"/>
      <c r="Q89" s="238"/>
      <c r="R89" s="238"/>
      <c r="S89" s="238"/>
      <c r="T89" s="239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0" t="s">
        <v>183</v>
      </c>
      <c r="AU89" s="240" t="s">
        <v>82</v>
      </c>
      <c r="AV89" s="13" t="s">
        <v>84</v>
      </c>
      <c r="AW89" s="13" t="s">
        <v>37</v>
      </c>
      <c r="AX89" s="13" t="s">
        <v>82</v>
      </c>
      <c r="AY89" s="240" t="s">
        <v>172</v>
      </c>
    </row>
    <row r="90" s="2" customFormat="1" ht="24.15" customHeight="1">
      <c r="A90" s="39"/>
      <c r="B90" s="40"/>
      <c r="C90" s="211" t="s">
        <v>191</v>
      </c>
      <c r="D90" s="211" t="s">
        <v>173</v>
      </c>
      <c r="E90" s="212" t="s">
        <v>850</v>
      </c>
      <c r="F90" s="213" t="s">
        <v>851</v>
      </c>
      <c r="G90" s="214" t="s">
        <v>846</v>
      </c>
      <c r="H90" s="215">
        <v>1</v>
      </c>
      <c r="I90" s="216"/>
      <c r="J90" s="217">
        <f>ROUND(I90*H90,2)</f>
        <v>0</v>
      </c>
      <c r="K90" s="213" t="s">
        <v>177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82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852</v>
      </c>
    </row>
    <row r="91" s="2" customFormat="1">
      <c r="A91" s="39"/>
      <c r="B91" s="40"/>
      <c r="C91" s="41"/>
      <c r="D91" s="224" t="s">
        <v>179</v>
      </c>
      <c r="E91" s="41"/>
      <c r="F91" s="225" t="s">
        <v>853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82</v>
      </c>
    </row>
    <row r="92" s="2" customFormat="1">
      <c r="A92" s="39"/>
      <c r="B92" s="40"/>
      <c r="C92" s="41"/>
      <c r="D92" s="224" t="s">
        <v>181</v>
      </c>
      <c r="E92" s="41"/>
      <c r="F92" s="229" t="s">
        <v>842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181</v>
      </c>
      <c r="AU92" s="18" t="s">
        <v>82</v>
      </c>
    </row>
    <row r="93" s="13" customFormat="1">
      <c r="A93" s="13"/>
      <c r="B93" s="230"/>
      <c r="C93" s="231"/>
      <c r="D93" s="224" t="s">
        <v>183</v>
      </c>
      <c r="E93" s="232" t="s">
        <v>197</v>
      </c>
      <c r="F93" s="233" t="s">
        <v>854</v>
      </c>
      <c r="G93" s="231"/>
      <c r="H93" s="234">
        <v>1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183</v>
      </c>
      <c r="AU93" s="240" t="s">
        <v>82</v>
      </c>
      <c r="AV93" s="13" t="s">
        <v>84</v>
      </c>
      <c r="AW93" s="13" t="s">
        <v>37</v>
      </c>
      <c r="AX93" s="13" t="s">
        <v>82</v>
      </c>
      <c r="AY93" s="240" t="s">
        <v>172</v>
      </c>
    </row>
    <row r="94" s="2" customFormat="1" ht="24.15" customHeight="1">
      <c r="A94" s="39"/>
      <c r="B94" s="40"/>
      <c r="C94" s="211" t="s">
        <v>171</v>
      </c>
      <c r="D94" s="211" t="s">
        <v>173</v>
      </c>
      <c r="E94" s="212" t="s">
        <v>198</v>
      </c>
      <c r="F94" s="213" t="s">
        <v>855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856</v>
      </c>
    </row>
    <row r="95" s="2" customFormat="1">
      <c r="A95" s="39"/>
      <c r="B95" s="40"/>
      <c r="C95" s="41"/>
      <c r="D95" s="224" t="s">
        <v>179</v>
      </c>
      <c r="E95" s="41"/>
      <c r="F95" s="225" t="s">
        <v>857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2" customFormat="1">
      <c r="A96" s="39"/>
      <c r="B96" s="40"/>
      <c r="C96" s="41"/>
      <c r="D96" s="224" t="s">
        <v>181</v>
      </c>
      <c r="E96" s="41"/>
      <c r="F96" s="229" t="s">
        <v>196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181</v>
      </c>
      <c r="AU96" s="18" t="s">
        <v>82</v>
      </c>
    </row>
    <row r="97" s="13" customFormat="1">
      <c r="A97" s="13"/>
      <c r="B97" s="230"/>
      <c r="C97" s="231"/>
      <c r="D97" s="224" t="s">
        <v>183</v>
      </c>
      <c r="E97" s="232" t="s">
        <v>202</v>
      </c>
      <c r="F97" s="233" t="s">
        <v>858</v>
      </c>
      <c r="G97" s="231"/>
      <c r="H97" s="234">
        <v>1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183</v>
      </c>
      <c r="AU97" s="240" t="s">
        <v>82</v>
      </c>
      <c r="AV97" s="13" t="s">
        <v>84</v>
      </c>
      <c r="AW97" s="13" t="s">
        <v>37</v>
      </c>
      <c r="AX97" s="13" t="s">
        <v>82</v>
      </c>
      <c r="AY97" s="240" t="s">
        <v>172</v>
      </c>
    </row>
    <row r="98" s="2" customFormat="1" ht="24.15" customHeight="1">
      <c r="A98" s="39"/>
      <c r="B98" s="40"/>
      <c r="C98" s="211" t="s">
        <v>203</v>
      </c>
      <c r="D98" s="211" t="s">
        <v>173</v>
      </c>
      <c r="E98" s="212" t="s">
        <v>859</v>
      </c>
      <c r="F98" s="213" t="s">
        <v>860</v>
      </c>
      <c r="G98" s="214" t="s">
        <v>176</v>
      </c>
      <c r="H98" s="215">
        <v>1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861</v>
      </c>
    </row>
    <row r="99" s="2" customFormat="1">
      <c r="A99" s="39"/>
      <c r="B99" s="40"/>
      <c r="C99" s="41"/>
      <c r="D99" s="224" t="s">
        <v>179</v>
      </c>
      <c r="E99" s="41"/>
      <c r="F99" s="225" t="s">
        <v>862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2" customFormat="1">
      <c r="A100" s="39"/>
      <c r="B100" s="40"/>
      <c r="C100" s="41"/>
      <c r="D100" s="224" t="s">
        <v>181</v>
      </c>
      <c r="E100" s="41"/>
      <c r="F100" s="229" t="s">
        <v>863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181</v>
      </c>
      <c r="AU100" s="18" t="s">
        <v>82</v>
      </c>
    </row>
    <row r="101" s="13" customFormat="1">
      <c r="A101" s="13"/>
      <c r="B101" s="230"/>
      <c r="C101" s="231"/>
      <c r="D101" s="224" t="s">
        <v>183</v>
      </c>
      <c r="E101" s="232" t="s">
        <v>218</v>
      </c>
      <c r="F101" s="233" t="s">
        <v>864</v>
      </c>
      <c r="G101" s="231"/>
      <c r="H101" s="234">
        <v>1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183</v>
      </c>
      <c r="AU101" s="240" t="s">
        <v>82</v>
      </c>
      <c r="AV101" s="13" t="s">
        <v>84</v>
      </c>
      <c r="AW101" s="13" t="s">
        <v>37</v>
      </c>
      <c r="AX101" s="13" t="s">
        <v>82</v>
      </c>
      <c r="AY101" s="240" t="s">
        <v>172</v>
      </c>
    </row>
    <row r="102" s="2" customFormat="1" ht="24.15" customHeight="1">
      <c r="A102" s="39"/>
      <c r="B102" s="40"/>
      <c r="C102" s="211" t="s">
        <v>212</v>
      </c>
      <c r="D102" s="211" t="s">
        <v>173</v>
      </c>
      <c r="E102" s="212" t="s">
        <v>865</v>
      </c>
      <c r="F102" s="213" t="s">
        <v>860</v>
      </c>
      <c r="G102" s="214" t="s">
        <v>176</v>
      </c>
      <c r="H102" s="215">
        <v>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866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867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2" customFormat="1">
      <c r="A104" s="39"/>
      <c r="B104" s="40"/>
      <c r="C104" s="41"/>
      <c r="D104" s="224" t="s">
        <v>181</v>
      </c>
      <c r="E104" s="41"/>
      <c r="F104" s="229" t="s">
        <v>863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181</v>
      </c>
      <c r="AU104" s="18" t="s">
        <v>82</v>
      </c>
    </row>
    <row r="105" s="13" customFormat="1">
      <c r="A105" s="13"/>
      <c r="B105" s="230"/>
      <c r="C105" s="231"/>
      <c r="D105" s="224" t="s">
        <v>183</v>
      </c>
      <c r="E105" s="232" t="s">
        <v>225</v>
      </c>
      <c r="F105" s="233" t="s">
        <v>868</v>
      </c>
      <c r="G105" s="231"/>
      <c r="H105" s="234">
        <v>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183</v>
      </c>
      <c r="AU105" s="240" t="s">
        <v>82</v>
      </c>
      <c r="AV105" s="13" t="s">
        <v>84</v>
      </c>
      <c r="AW105" s="13" t="s">
        <v>37</v>
      </c>
      <c r="AX105" s="13" t="s">
        <v>82</v>
      </c>
      <c r="AY105" s="240" t="s">
        <v>172</v>
      </c>
    </row>
    <row r="106" s="2" customFormat="1" ht="24.15" customHeight="1">
      <c r="A106" s="39"/>
      <c r="B106" s="40"/>
      <c r="C106" s="211" t="s">
        <v>219</v>
      </c>
      <c r="D106" s="211" t="s">
        <v>173</v>
      </c>
      <c r="E106" s="212" t="s">
        <v>869</v>
      </c>
      <c r="F106" s="213" t="s">
        <v>870</v>
      </c>
      <c r="G106" s="214" t="s">
        <v>176</v>
      </c>
      <c r="H106" s="215">
        <v>1</v>
      </c>
      <c r="I106" s="216"/>
      <c r="J106" s="217">
        <f>ROUND(I106*H106,2)</f>
        <v>0</v>
      </c>
      <c r="K106" s="213" t="s">
        <v>177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171</v>
      </c>
      <c r="AT106" s="222" t="s">
        <v>173</v>
      </c>
      <c r="AU106" s="222" t="s">
        <v>82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171</v>
      </c>
      <c r="BM106" s="222" t="s">
        <v>871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872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82</v>
      </c>
    </row>
    <row r="108" s="2" customFormat="1">
      <c r="A108" s="39"/>
      <c r="B108" s="40"/>
      <c r="C108" s="41"/>
      <c r="D108" s="224" t="s">
        <v>181</v>
      </c>
      <c r="E108" s="41"/>
      <c r="F108" s="229" t="s">
        <v>863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181</v>
      </c>
      <c r="AU108" s="18" t="s">
        <v>82</v>
      </c>
    </row>
    <row r="109" s="13" customFormat="1">
      <c r="A109" s="13"/>
      <c r="B109" s="230"/>
      <c r="C109" s="231"/>
      <c r="D109" s="224" t="s">
        <v>183</v>
      </c>
      <c r="E109" s="232" t="s">
        <v>210</v>
      </c>
      <c r="F109" s="233" t="s">
        <v>873</v>
      </c>
      <c r="G109" s="231"/>
      <c r="H109" s="234">
        <v>1</v>
      </c>
      <c r="I109" s="235"/>
      <c r="J109" s="231"/>
      <c r="K109" s="231"/>
      <c r="L109" s="236"/>
      <c r="M109" s="250"/>
      <c r="N109" s="251"/>
      <c r="O109" s="251"/>
      <c r="P109" s="251"/>
      <c r="Q109" s="251"/>
      <c r="R109" s="251"/>
      <c r="S109" s="251"/>
      <c r="T109" s="25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183</v>
      </c>
      <c r="AU109" s="240" t="s">
        <v>82</v>
      </c>
      <c r="AV109" s="13" t="s">
        <v>84</v>
      </c>
      <c r="AW109" s="13" t="s">
        <v>37</v>
      </c>
      <c r="AX109" s="13" t="s">
        <v>82</v>
      </c>
      <c r="AY109" s="240" t="s">
        <v>172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pdkDUcYb87WTBu2lyIUp2lXZMHFnX1zWI14ysFwCNUJeHR3u1Zyf7G0CSiycKPGG1ZxPZu4QytKLYvYdECJNTg==" hashValue="Ezcq83SryJa5FqMnWWDZmiW82+HA8jMruJAYozMYjoZObWIWlQlS2kvR5XvP3tcFHcZ8bAic25kGyR6uVNaw7Q==" algorithmName="SHA-512" password="CC35"/>
  <autoFilter ref="C79:K10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  <c r="AZ2" s="249" t="s">
        <v>362</v>
      </c>
      <c r="BA2" s="249" t="s">
        <v>362</v>
      </c>
      <c r="BB2" s="249" t="s">
        <v>19</v>
      </c>
      <c r="BC2" s="249" t="s">
        <v>874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266</v>
      </c>
      <c r="BA3" s="249" t="s">
        <v>266</v>
      </c>
      <c r="BB3" s="249" t="s">
        <v>19</v>
      </c>
      <c r="BC3" s="249" t="s">
        <v>875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469</v>
      </c>
      <c r="BA4" s="249" t="s">
        <v>469</v>
      </c>
      <c r="BB4" s="249" t="s">
        <v>19</v>
      </c>
      <c r="BC4" s="249" t="s">
        <v>876</v>
      </c>
      <c r="BD4" s="249" t="s">
        <v>84</v>
      </c>
    </row>
    <row r="5" s="1" customFormat="1" ht="6.96" customHeight="1">
      <c r="B5" s="21"/>
      <c r="L5" s="21"/>
      <c r="AZ5" s="249" t="s">
        <v>471</v>
      </c>
      <c r="BA5" s="249" t="s">
        <v>471</v>
      </c>
      <c r="BB5" s="249" t="s">
        <v>19</v>
      </c>
      <c r="BC5" s="249" t="s">
        <v>877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473</v>
      </c>
      <c r="BA6" s="249" t="s">
        <v>473</v>
      </c>
      <c r="BB6" s="249" t="s">
        <v>19</v>
      </c>
      <c r="BC6" s="249" t="s">
        <v>878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662</v>
      </c>
      <c r="BA7" s="249" t="s">
        <v>662</v>
      </c>
      <c r="BB7" s="249" t="s">
        <v>19</v>
      </c>
      <c r="BC7" s="249" t="s">
        <v>879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675</v>
      </c>
      <c r="BA8" s="249" t="s">
        <v>675</v>
      </c>
      <c r="BB8" s="249" t="s">
        <v>19</v>
      </c>
      <c r="BC8" s="249" t="s">
        <v>880</v>
      </c>
      <c r="BD8" s="249" t="s">
        <v>84</v>
      </c>
    </row>
    <row r="9" s="2" customFormat="1" ht="30" customHeight="1">
      <c r="A9" s="39"/>
      <c r="B9" s="45"/>
      <c r="C9" s="39"/>
      <c r="D9" s="39"/>
      <c r="E9" s="146" t="s">
        <v>881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477</v>
      </c>
      <c r="BA9" s="249" t="s">
        <v>477</v>
      </c>
      <c r="BB9" s="249" t="s">
        <v>19</v>
      </c>
      <c r="BC9" s="249" t="s">
        <v>882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687</v>
      </c>
      <c r="BA10" s="249" t="s">
        <v>687</v>
      </c>
      <c r="BB10" s="249" t="s">
        <v>19</v>
      </c>
      <c r="BC10" s="249" t="s">
        <v>883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692</v>
      </c>
      <c r="BA11" s="249" t="s">
        <v>692</v>
      </c>
      <c r="BB11" s="249" t="s">
        <v>19</v>
      </c>
      <c r="BC11" s="249" t="s">
        <v>884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722</v>
      </c>
      <c r="BA12" s="249" t="s">
        <v>722</v>
      </c>
      <c r="BB12" s="249" t="s">
        <v>19</v>
      </c>
      <c r="BC12" s="249" t="s">
        <v>885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480</v>
      </c>
      <c r="BA13" s="249" t="s">
        <v>480</v>
      </c>
      <c r="BB13" s="249" t="s">
        <v>19</v>
      </c>
      <c r="BC13" s="249" t="s">
        <v>886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481</v>
      </c>
      <c r="BA14" s="249" t="s">
        <v>481</v>
      </c>
      <c r="BB14" s="249" t="s">
        <v>19</v>
      </c>
      <c r="BC14" s="249" t="s">
        <v>887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482</v>
      </c>
      <c r="BA15" s="249" t="s">
        <v>482</v>
      </c>
      <c r="BB15" s="249" t="s">
        <v>19</v>
      </c>
      <c r="BC15" s="249" t="s">
        <v>888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736</v>
      </c>
      <c r="BA16" s="249" t="s">
        <v>736</v>
      </c>
      <c r="BB16" s="249" t="s">
        <v>19</v>
      </c>
      <c r="BC16" s="249" t="s">
        <v>8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484</v>
      </c>
      <c r="BA17" s="249" t="s">
        <v>484</v>
      </c>
      <c r="BB17" s="249" t="s">
        <v>19</v>
      </c>
      <c r="BC17" s="249" t="s">
        <v>8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889</v>
      </c>
      <c r="BA18" s="249" t="s">
        <v>889</v>
      </c>
      <c r="BB18" s="249" t="s">
        <v>19</v>
      </c>
      <c r="BC18" s="249" t="s">
        <v>890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891</v>
      </c>
      <c r="BA19" s="249" t="s">
        <v>891</v>
      </c>
      <c r="BB19" s="249" t="s">
        <v>19</v>
      </c>
      <c r="BC19" s="249" t="s">
        <v>892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893</v>
      </c>
      <c r="BA20" s="249" t="s">
        <v>893</v>
      </c>
      <c r="BB20" s="249" t="s">
        <v>19</v>
      </c>
      <c r="BC20" s="249" t="s">
        <v>894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895</v>
      </c>
      <c r="BA21" s="249" t="s">
        <v>895</v>
      </c>
      <c r="BB21" s="249" t="s">
        <v>19</v>
      </c>
      <c r="BC21" s="249" t="s">
        <v>894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896</v>
      </c>
      <c r="BA22" s="249" t="s">
        <v>896</v>
      </c>
      <c r="BB22" s="249" t="s">
        <v>19</v>
      </c>
      <c r="BC22" s="249" t="s">
        <v>897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898</v>
      </c>
      <c r="BA23" s="249" t="s">
        <v>898</v>
      </c>
      <c r="BB23" s="249" t="s">
        <v>19</v>
      </c>
      <c r="BC23" s="249" t="s">
        <v>84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899</v>
      </c>
      <c r="BA24" s="249" t="s">
        <v>899</v>
      </c>
      <c r="BB24" s="249" t="s">
        <v>19</v>
      </c>
      <c r="BC24" s="249" t="s">
        <v>82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900</v>
      </c>
      <c r="BA25" s="249" t="s">
        <v>900</v>
      </c>
      <c r="BB25" s="249" t="s">
        <v>19</v>
      </c>
      <c r="BC25" s="249" t="s">
        <v>892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901</v>
      </c>
      <c r="BA26" s="249" t="s">
        <v>901</v>
      </c>
      <c r="BB26" s="249" t="s">
        <v>19</v>
      </c>
      <c r="BC26" s="249" t="s">
        <v>902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218</v>
      </c>
      <c r="BA27" s="253" t="s">
        <v>218</v>
      </c>
      <c r="BB27" s="253" t="s">
        <v>19</v>
      </c>
      <c r="BC27" s="253" t="s">
        <v>903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225</v>
      </c>
      <c r="BA28" s="249" t="s">
        <v>225</v>
      </c>
      <c r="BB28" s="249" t="s">
        <v>19</v>
      </c>
      <c r="BC28" s="249" t="s">
        <v>904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378</v>
      </c>
      <c r="BA29" s="249" t="s">
        <v>378</v>
      </c>
      <c r="BB29" s="249" t="s">
        <v>19</v>
      </c>
      <c r="BC29" s="249" t="s">
        <v>905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781</v>
      </c>
      <c r="BA30" s="249" t="s">
        <v>781</v>
      </c>
      <c r="BB30" s="249" t="s">
        <v>19</v>
      </c>
      <c r="BC30" s="249" t="s">
        <v>906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272</v>
      </c>
      <c r="BA31" s="249" t="s">
        <v>272</v>
      </c>
      <c r="BB31" s="249" t="s">
        <v>19</v>
      </c>
      <c r="BC31" s="249" t="s">
        <v>875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491</v>
      </c>
      <c r="BA32" s="249" t="s">
        <v>491</v>
      </c>
      <c r="BB32" s="249" t="s">
        <v>19</v>
      </c>
      <c r="BC32" s="249" t="s">
        <v>907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ROUND((SUM(BE86:BE340)),  2)</f>
        <v>0</v>
      </c>
      <c r="G33" s="39"/>
      <c r="H33" s="39"/>
      <c r="I33" s="158">
        <v>0.20999999999999999</v>
      </c>
      <c r="J33" s="157">
        <f>ROUND(((SUM(BE86:BE340))*I33),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493</v>
      </c>
      <c r="BA33" s="249" t="s">
        <v>493</v>
      </c>
      <c r="BB33" s="249" t="s">
        <v>19</v>
      </c>
      <c r="BC33" s="249" t="s">
        <v>877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ROUND((SUM(BF86:BF340)),  2)</f>
        <v>0</v>
      </c>
      <c r="G34" s="39"/>
      <c r="H34" s="39"/>
      <c r="I34" s="158">
        <v>0.14999999999999999</v>
      </c>
      <c r="J34" s="157">
        <f>ROUND(((SUM(BF86:BF340))*I34),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495</v>
      </c>
      <c r="BA34" s="249" t="s">
        <v>495</v>
      </c>
      <c r="BB34" s="249" t="s">
        <v>19</v>
      </c>
      <c r="BC34" s="249" t="s">
        <v>878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ROUND((SUM(BG86:BG340)),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782</v>
      </c>
      <c r="BA35" s="249" t="s">
        <v>782</v>
      </c>
      <c r="BB35" s="249" t="s">
        <v>19</v>
      </c>
      <c r="BC35" s="249" t="s">
        <v>908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ROUND((SUM(BH86:BH340)),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909</v>
      </c>
      <c r="BA36" s="249" t="s">
        <v>909</v>
      </c>
      <c r="BB36" s="249" t="s">
        <v>19</v>
      </c>
      <c r="BC36" s="249" t="s">
        <v>880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ROUND((SUM(BI86:BI340)),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499</v>
      </c>
      <c r="BA37" s="249" t="s">
        <v>499</v>
      </c>
      <c r="BB37" s="249" t="s">
        <v>19</v>
      </c>
      <c r="BC37" s="249" t="s">
        <v>882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910</v>
      </c>
      <c r="BA38" s="249" t="s">
        <v>910</v>
      </c>
      <c r="BB38" s="249" t="s">
        <v>19</v>
      </c>
      <c r="BC38" s="249" t="s">
        <v>911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912</v>
      </c>
      <c r="BA39" s="249" t="s">
        <v>912</v>
      </c>
      <c r="BB39" s="249" t="s">
        <v>19</v>
      </c>
      <c r="BC39" s="249" t="s">
        <v>885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500</v>
      </c>
      <c r="BA40" s="249" t="s">
        <v>500</v>
      </c>
      <c r="BB40" s="249" t="s">
        <v>19</v>
      </c>
      <c r="BC40" s="249" t="s">
        <v>913</v>
      </c>
      <c r="BD40" s="249" t="s">
        <v>84</v>
      </c>
    </row>
    <row r="41">
      <c r="AZ41" s="249" t="s">
        <v>502</v>
      </c>
      <c r="BA41" s="249" t="s">
        <v>502</v>
      </c>
      <c r="BB41" s="249" t="s">
        <v>19</v>
      </c>
      <c r="BC41" s="249" t="s">
        <v>914</v>
      </c>
      <c r="BD41" s="249" t="s">
        <v>84</v>
      </c>
    </row>
    <row r="42">
      <c r="AZ42" s="249" t="s">
        <v>504</v>
      </c>
      <c r="BA42" s="249" t="s">
        <v>504</v>
      </c>
      <c r="BB42" s="249" t="s">
        <v>19</v>
      </c>
      <c r="BC42" s="249" t="s">
        <v>915</v>
      </c>
      <c r="BD42" s="249" t="s">
        <v>84</v>
      </c>
    </row>
    <row r="43">
      <c r="AZ43" s="249" t="s">
        <v>916</v>
      </c>
      <c r="BA43" s="249" t="s">
        <v>916</v>
      </c>
      <c r="BB43" s="249" t="s">
        <v>19</v>
      </c>
      <c r="BC43" s="249" t="s">
        <v>259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506</v>
      </c>
      <c r="BA44" s="249" t="s">
        <v>506</v>
      </c>
      <c r="BB44" s="249" t="s">
        <v>19</v>
      </c>
      <c r="BC44" s="249" t="s">
        <v>259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917</v>
      </c>
      <c r="BA45" s="249" t="s">
        <v>917</v>
      </c>
      <c r="BB45" s="249" t="s">
        <v>19</v>
      </c>
      <c r="BC45" s="249" t="s">
        <v>890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918</v>
      </c>
      <c r="BA46" s="249" t="s">
        <v>918</v>
      </c>
      <c r="BB46" s="249" t="s">
        <v>19</v>
      </c>
      <c r="BC46" s="249" t="s">
        <v>892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919</v>
      </c>
      <c r="BA47" s="249" t="s">
        <v>919</v>
      </c>
      <c r="BB47" s="249" t="s">
        <v>19</v>
      </c>
      <c r="BC47" s="249" t="s">
        <v>920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921</v>
      </c>
      <c r="BA48" s="249" t="s">
        <v>921</v>
      </c>
      <c r="BB48" s="249" t="s">
        <v>19</v>
      </c>
      <c r="BC48" s="249" t="s">
        <v>920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922</v>
      </c>
      <c r="BA49" s="249" t="s">
        <v>922</v>
      </c>
      <c r="BB49" s="249" t="s">
        <v>19</v>
      </c>
      <c r="BC49" s="249" t="s">
        <v>897</v>
      </c>
      <c r="BD49" s="249" t="s">
        <v>84</v>
      </c>
    </row>
    <row r="50" s="2" customFormat="1" ht="30" customHeight="1">
      <c r="A50" s="39"/>
      <c r="B50" s="40"/>
      <c r="C50" s="41"/>
      <c r="D50" s="41"/>
      <c r="E50" s="70" t="str">
        <f>E9</f>
        <v>SO 201 - Přesýpaný most přes trať č.179 Schirnding - Cheb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923</v>
      </c>
      <c r="BA50" s="249" t="s">
        <v>923</v>
      </c>
      <c r="BB50" s="249" t="s">
        <v>19</v>
      </c>
      <c r="BC50" s="249" t="s">
        <v>84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924</v>
      </c>
      <c r="BA51" s="249" t="s">
        <v>924</v>
      </c>
      <c r="BB51" s="249" t="s">
        <v>19</v>
      </c>
      <c r="BC51" s="249" t="s">
        <v>82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925</v>
      </c>
      <c r="BA52" s="249" t="s">
        <v>925</v>
      </c>
      <c r="BB52" s="249" t="s">
        <v>19</v>
      </c>
      <c r="BC52" s="249" t="s">
        <v>892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926</v>
      </c>
      <c r="BA53" s="249" t="s">
        <v>926</v>
      </c>
      <c r="BB53" s="249" t="s">
        <v>19</v>
      </c>
      <c r="BC53" s="249" t="s">
        <v>927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Z54" s="249" t="s">
        <v>507</v>
      </c>
      <c r="BA54" s="249" t="s">
        <v>507</v>
      </c>
      <c r="BB54" s="249" t="s">
        <v>19</v>
      </c>
      <c r="BC54" s="249" t="s">
        <v>928</v>
      </c>
      <c r="BD54" s="249" t="s">
        <v>84</v>
      </c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Z55" s="249" t="s">
        <v>403</v>
      </c>
      <c r="BA55" s="249" t="s">
        <v>403</v>
      </c>
      <c r="BB55" s="249" t="s">
        <v>19</v>
      </c>
      <c r="BC55" s="249" t="s">
        <v>929</v>
      </c>
      <c r="BD55" s="249" t="s">
        <v>84</v>
      </c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Z56" s="249" t="s">
        <v>930</v>
      </c>
      <c r="BA56" s="249" t="s">
        <v>930</v>
      </c>
      <c r="BB56" s="249" t="s">
        <v>19</v>
      </c>
      <c r="BC56" s="249" t="s">
        <v>931</v>
      </c>
      <c r="BD56" s="249" t="s">
        <v>84</v>
      </c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Z57" s="249" t="s">
        <v>515</v>
      </c>
      <c r="BA57" s="249" t="s">
        <v>515</v>
      </c>
      <c r="BB57" s="249" t="s">
        <v>19</v>
      </c>
      <c r="BC57" s="249" t="s">
        <v>496</v>
      </c>
      <c r="BD57" s="249" t="s">
        <v>84</v>
      </c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Z58" s="249" t="s">
        <v>519</v>
      </c>
      <c r="BA58" s="249" t="s">
        <v>519</v>
      </c>
      <c r="BB58" s="249" t="s">
        <v>19</v>
      </c>
      <c r="BC58" s="249" t="s">
        <v>530</v>
      </c>
      <c r="BD58" s="249" t="s">
        <v>84</v>
      </c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  <c r="AZ59" s="249" t="s">
        <v>520</v>
      </c>
      <c r="BA59" s="249" t="s">
        <v>520</v>
      </c>
      <c r="BB59" s="249" t="s">
        <v>19</v>
      </c>
      <c r="BC59" s="249" t="s">
        <v>932</v>
      </c>
      <c r="BD59" s="249" t="s">
        <v>84</v>
      </c>
    </row>
    <row r="60" s="9" customFormat="1" ht="24.96" customHeight="1">
      <c r="A60" s="9"/>
      <c r="B60" s="175"/>
      <c r="C60" s="176"/>
      <c r="D60" s="177" t="s">
        <v>292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Z60" s="254" t="s">
        <v>933</v>
      </c>
      <c r="BA60" s="254" t="s">
        <v>933</v>
      </c>
      <c r="BB60" s="254" t="s">
        <v>19</v>
      </c>
      <c r="BC60" s="254" t="s">
        <v>934</v>
      </c>
      <c r="BD60" s="254" t="s">
        <v>84</v>
      </c>
    </row>
    <row r="61" s="9" customFormat="1" ht="24.96" customHeight="1">
      <c r="A61" s="9"/>
      <c r="B61" s="175"/>
      <c r="C61" s="176"/>
      <c r="D61" s="177" t="s">
        <v>935</v>
      </c>
      <c r="E61" s="178"/>
      <c r="F61" s="178"/>
      <c r="G61" s="178"/>
      <c r="H61" s="178"/>
      <c r="I61" s="178"/>
      <c r="J61" s="179">
        <f>J136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Z61" s="254" t="s">
        <v>936</v>
      </c>
      <c r="BA61" s="254" t="s">
        <v>936</v>
      </c>
      <c r="BB61" s="254" t="s">
        <v>19</v>
      </c>
      <c r="BC61" s="254" t="s">
        <v>934</v>
      </c>
      <c r="BD61" s="254" t="s">
        <v>84</v>
      </c>
    </row>
    <row r="62" s="9" customFormat="1" ht="24.96" customHeight="1">
      <c r="A62" s="9"/>
      <c r="B62" s="175"/>
      <c r="C62" s="176"/>
      <c r="D62" s="177" t="s">
        <v>937</v>
      </c>
      <c r="E62" s="178"/>
      <c r="F62" s="178"/>
      <c r="G62" s="178"/>
      <c r="H62" s="178"/>
      <c r="I62" s="178"/>
      <c r="J62" s="179">
        <f>J187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Z62" s="254" t="s">
        <v>938</v>
      </c>
      <c r="BA62" s="254" t="s">
        <v>938</v>
      </c>
      <c r="BB62" s="254" t="s">
        <v>19</v>
      </c>
      <c r="BC62" s="254" t="s">
        <v>171</v>
      </c>
      <c r="BD62" s="254" t="s">
        <v>84</v>
      </c>
    </row>
    <row r="63" s="9" customFormat="1" ht="24.96" customHeight="1">
      <c r="A63" s="9"/>
      <c r="B63" s="175"/>
      <c r="C63" s="176"/>
      <c r="D63" s="177" t="s">
        <v>548</v>
      </c>
      <c r="E63" s="178"/>
      <c r="F63" s="178"/>
      <c r="G63" s="178"/>
      <c r="H63" s="178"/>
      <c r="I63" s="178"/>
      <c r="J63" s="179">
        <f>J220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Z63" s="254" t="s">
        <v>939</v>
      </c>
      <c r="BA63" s="254" t="s">
        <v>939</v>
      </c>
      <c r="BB63" s="254" t="s">
        <v>19</v>
      </c>
      <c r="BC63" s="254" t="s">
        <v>219</v>
      </c>
      <c r="BD63" s="254" t="s">
        <v>84</v>
      </c>
    </row>
    <row r="64" s="9" customFormat="1" ht="24.96" customHeight="1">
      <c r="A64" s="9"/>
      <c r="B64" s="175"/>
      <c r="C64" s="176"/>
      <c r="D64" s="177" t="s">
        <v>406</v>
      </c>
      <c r="E64" s="178"/>
      <c r="F64" s="178"/>
      <c r="G64" s="178"/>
      <c r="H64" s="178"/>
      <c r="I64" s="178"/>
      <c r="J64" s="179">
        <f>J272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Z64" s="254" t="s">
        <v>940</v>
      </c>
      <c r="BA64" s="254" t="s">
        <v>940</v>
      </c>
      <c r="BB64" s="254" t="s">
        <v>19</v>
      </c>
      <c r="BC64" s="254" t="s">
        <v>941</v>
      </c>
      <c r="BD64" s="254" t="s">
        <v>84</v>
      </c>
    </row>
    <row r="65" s="9" customFormat="1" ht="24.96" customHeight="1">
      <c r="A65" s="9"/>
      <c r="B65" s="175"/>
      <c r="C65" s="176"/>
      <c r="D65" s="177" t="s">
        <v>942</v>
      </c>
      <c r="E65" s="178"/>
      <c r="F65" s="178"/>
      <c r="G65" s="178"/>
      <c r="H65" s="178"/>
      <c r="I65" s="178"/>
      <c r="J65" s="179">
        <f>J279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Z65" s="254" t="s">
        <v>429</v>
      </c>
      <c r="BA65" s="254" t="s">
        <v>429</v>
      </c>
      <c r="BB65" s="254" t="s">
        <v>19</v>
      </c>
      <c r="BC65" s="254" t="s">
        <v>943</v>
      </c>
      <c r="BD65" s="254" t="s">
        <v>84</v>
      </c>
    </row>
    <row r="66" s="9" customFormat="1" ht="24.96" customHeight="1">
      <c r="A66" s="9"/>
      <c r="B66" s="175"/>
      <c r="C66" s="176"/>
      <c r="D66" s="177" t="s">
        <v>293</v>
      </c>
      <c r="E66" s="178"/>
      <c r="F66" s="178"/>
      <c r="G66" s="178"/>
      <c r="H66" s="178"/>
      <c r="I66" s="178"/>
      <c r="J66" s="179">
        <f>J297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Z66" s="254" t="s">
        <v>944</v>
      </c>
      <c r="BA66" s="254" t="s">
        <v>944</v>
      </c>
      <c r="BB66" s="254" t="s">
        <v>19</v>
      </c>
      <c r="BC66" s="254" t="s">
        <v>401</v>
      </c>
      <c r="BD66" s="254" t="s">
        <v>84</v>
      </c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Z67" s="249" t="s">
        <v>528</v>
      </c>
      <c r="BA67" s="249" t="s">
        <v>528</v>
      </c>
      <c r="BB67" s="249" t="s">
        <v>19</v>
      </c>
      <c r="BC67" s="249" t="s">
        <v>945</v>
      </c>
      <c r="BD67" s="249" t="s">
        <v>84</v>
      </c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Z68" s="249" t="s">
        <v>773</v>
      </c>
      <c r="BA68" s="249" t="s">
        <v>773</v>
      </c>
      <c r="BB68" s="249" t="s">
        <v>19</v>
      </c>
      <c r="BC68" s="249" t="s">
        <v>946</v>
      </c>
      <c r="BD68" s="249" t="s">
        <v>84</v>
      </c>
    </row>
    <row r="69">
      <c r="AZ69" s="249" t="s">
        <v>947</v>
      </c>
      <c r="BA69" s="249" t="s">
        <v>947</v>
      </c>
      <c r="BB69" s="249" t="s">
        <v>19</v>
      </c>
      <c r="BC69" s="249" t="s">
        <v>948</v>
      </c>
      <c r="BD69" s="249" t="s">
        <v>84</v>
      </c>
    </row>
    <row r="70">
      <c r="AZ70" s="249" t="s">
        <v>949</v>
      </c>
      <c r="BA70" s="249" t="s">
        <v>949</v>
      </c>
      <c r="BB70" s="249" t="s">
        <v>19</v>
      </c>
      <c r="BC70" s="249" t="s">
        <v>950</v>
      </c>
      <c r="BD70" s="249" t="s">
        <v>84</v>
      </c>
    </row>
    <row r="71">
      <c r="AZ71" s="249" t="s">
        <v>951</v>
      </c>
      <c r="BA71" s="249" t="s">
        <v>951</v>
      </c>
      <c r="BB71" s="249" t="s">
        <v>19</v>
      </c>
      <c r="BC71" s="249" t="s">
        <v>952</v>
      </c>
      <c r="BD71" s="249" t="s">
        <v>84</v>
      </c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Z72" s="249" t="s">
        <v>953</v>
      </c>
      <c r="BA72" s="249" t="s">
        <v>953</v>
      </c>
      <c r="BB72" s="249" t="s">
        <v>19</v>
      </c>
      <c r="BC72" s="249" t="s">
        <v>954</v>
      </c>
      <c r="BD72" s="249" t="s">
        <v>84</v>
      </c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Z73" s="249" t="s">
        <v>534</v>
      </c>
      <c r="BA73" s="249" t="s">
        <v>534</v>
      </c>
      <c r="BB73" s="249" t="s">
        <v>19</v>
      </c>
      <c r="BC73" s="249" t="s">
        <v>955</v>
      </c>
      <c r="BD73" s="249" t="s">
        <v>84</v>
      </c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Z74" s="249" t="s">
        <v>956</v>
      </c>
      <c r="BA74" s="249" t="s">
        <v>956</v>
      </c>
      <c r="BB74" s="249" t="s">
        <v>19</v>
      </c>
      <c r="BC74" s="249" t="s">
        <v>957</v>
      </c>
      <c r="BD74" s="249" t="s">
        <v>84</v>
      </c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Z75" s="249" t="s">
        <v>763</v>
      </c>
      <c r="BA75" s="249" t="s">
        <v>763</v>
      </c>
      <c r="BB75" s="249" t="s">
        <v>19</v>
      </c>
      <c r="BC75" s="249" t="s">
        <v>955</v>
      </c>
      <c r="BD75" s="249" t="s">
        <v>84</v>
      </c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Z76" s="249" t="s">
        <v>958</v>
      </c>
      <c r="BA76" s="249" t="s">
        <v>958</v>
      </c>
      <c r="BB76" s="249" t="s">
        <v>19</v>
      </c>
      <c r="BC76" s="249" t="s">
        <v>229</v>
      </c>
      <c r="BD76" s="249" t="s">
        <v>84</v>
      </c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30" customHeight="1">
      <c r="A78" s="39"/>
      <c r="B78" s="40"/>
      <c r="C78" s="41"/>
      <c r="D78" s="41"/>
      <c r="E78" s="70" t="str">
        <f>E9</f>
        <v>SO 201 - Přesýpaný most přes trať č.179 Schirnding - Cheb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P87+P136+P187+P220+P272+P279+P297</f>
        <v>0</v>
      </c>
      <c r="Q86" s="97"/>
      <c r="R86" s="194">
        <f>R87+R136+R187+R220+R272+R279+R297</f>
        <v>0</v>
      </c>
      <c r="S86" s="97"/>
      <c r="T86" s="195">
        <f>T87+T136+T187+T220+T272+T279+T297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BK87+BK136+BK187+BK220+BK272+BK279+BK297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82</v>
      </c>
      <c r="F87" s="200" t="s">
        <v>310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SUM(P88:P135)</f>
        <v>0</v>
      </c>
      <c r="Q87" s="205"/>
      <c r="R87" s="206">
        <f>SUM(R88:R135)</f>
        <v>0</v>
      </c>
      <c r="S87" s="205"/>
      <c r="T87" s="207">
        <f>SUM(T88:T135)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171</v>
      </c>
      <c r="AT87" s="209" t="s">
        <v>73</v>
      </c>
      <c r="AU87" s="209" t="s">
        <v>74</v>
      </c>
      <c r="AY87" s="208" t="s">
        <v>172</v>
      </c>
      <c r="BK87" s="210">
        <f>SUM(BK88:BK135)</f>
        <v>0</v>
      </c>
    </row>
    <row r="88" s="2" customFormat="1" ht="16.5" customHeight="1">
      <c r="A88" s="39"/>
      <c r="B88" s="40"/>
      <c r="C88" s="211" t="s">
        <v>82</v>
      </c>
      <c r="D88" s="211" t="s">
        <v>173</v>
      </c>
      <c r="E88" s="212" t="s">
        <v>959</v>
      </c>
      <c r="F88" s="213" t="s">
        <v>960</v>
      </c>
      <c r="G88" s="214" t="s">
        <v>313</v>
      </c>
      <c r="H88" s="215">
        <v>2103.4499999999998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961</v>
      </c>
    </row>
    <row r="89" s="2" customFormat="1">
      <c r="A89" s="39"/>
      <c r="B89" s="40"/>
      <c r="C89" s="41"/>
      <c r="D89" s="224" t="s">
        <v>179</v>
      </c>
      <c r="E89" s="41"/>
      <c r="F89" s="225" t="s">
        <v>962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2" customFormat="1">
      <c r="A90" s="39"/>
      <c r="B90" s="40"/>
      <c r="C90" s="41"/>
      <c r="D90" s="224" t="s">
        <v>181</v>
      </c>
      <c r="E90" s="41"/>
      <c r="F90" s="229" t="s">
        <v>963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181</v>
      </c>
      <c r="AU90" s="18" t="s">
        <v>82</v>
      </c>
    </row>
    <row r="91" s="13" customFormat="1">
      <c r="A91" s="13"/>
      <c r="B91" s="230"/>
      <c r="C91" s="231"/>
      <c r="D91" s="224" t="s">
        <v>183</v>
      </c>
      <c r="E91" s="232" t="s">
        <v>197</v>
      </c>
      <c r="F91" s="233" t="s">
        <v>964</v>
      </c>
      <c r="G91" s="231"/>
      <c r="H91" s="234">
        <v>2103.4499999999998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183</v>
      </c>
      <c r="AU91" s="240" t="s">
        <v>82</v>
      </c>
      <c r="AV91" s="13" t="s">
        <v>84</v>
      </c>
      <c r="AW91" s="13" t="s">
        <v>37</v>
      </c>
      <c r="AX91" s="13" t="s">
        <v>82</v>
      </c>
      <c r="AY91" s="240" t="s">
        <v>172</v>
      </c>
    </row>
    <row r="92" s="2" customFormat="1" ht="16.5" customHeight="1">
      <c r="A92" s="39"/>
      <c r="B92" s="40"/>
      <c r="C92" s="211" t="s">
        <v>84</v>
      </c>
      <c r="D92" s="211" t="s">
        <v>173</v>
      </c>
      <c r="E92" s="212" t="s">
        <v>965</v>
      </c>
      <c r="F92" s="213" t="s">
        <v>960</v>
      </c>
      <c r="G92" s="214" t="s">
        <v>313</v>
      </c>
      <c r="H92" s="215">
        <v>1163</v>
      </c>
      <c r="I92" s="216"/>
      <c r="J92" s="217">
        <f>ROUND(I92*H92,2)</f>
        <v>0</v>
      </c>
      <c r="K92" s="213" t="s">
        <v>177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82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966</v>
      </c>
    </row>
    <row r="93" s="2" customFormat="1">
      <c r="A93" s="39"/>
      <c r="B93" s="40"/>
      <c r="C93" s="41"/>
      <c r="D93" s="224" t="s">
        <v>179</v>
      </c>
      <c r="E93" s="41"/>
      <c r="F93" s="225" t="s">
        <v>967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82</v>
      </c>
    </row>
    <row r="94" s="2" customFormat="1">
      <c r="A94" s="39"/>
      <c r="B94" s="40"/>
      <c r="C94" s="41"/>
      <c r="D94" s="224" t="s">
        <v>181</v>
      </c>
      <c r="E94" s="41"/>
      <c r="F94" s="229" t="s">
        <v>963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181</v>
      </c>
      <c r="AU94" s="18" t="s">
        <v>82</v>
      </c>
    </row>
    <row r="95" s="13" customFormat="1">
      <c r="A95" s="13"/>
      <c r="B95" s="230"/>
      <c r="C95" s="231"/>
      <c r="D95" s="224" t="s">
        <v>183</v>
      </c>
      <c r="E95" s="232" t="s">
        <v>202</v>
      </c>
      <c r="F95" s="233" t="s">
        <v>968</v>
      </c>
      <c r="G95" s="231"/>
      <c r="H95" s="234">
        <v>1163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183</v>
      </c>
      <c r="AU95" s="240" t="s">
        <v>82</v>
      </c>
      <c r="AV95" s="13" t="s">
        <v>84</v>
      </c>
      <c r="AW95" s="13" t="s">
        <v>37</v>
      </c>
      <c r="AX95" s="13" t="s">
        <v>82</v>
      </c>
      <c r="AY95" s="240" t="s">
        <v>172</v>
      </c>
    </row>
    <row r="96" s="2" customFormat="1" ht="16.5" customHeight="1">
      <c r="A96" s="39"/>
      <c r="B96" s="40"/>
      <c r="C96" s="211" t="s">
        <v>191</v>
      </c>
      <c r="D96" s="211" t="s">
        <v>173</v>
      </c>
      <c r="E96" s="212" t="s">
        <v>969</v>
      </c>
      <c r="F96" s="213" t="s">
        <v>970</v>
      </c>
      <c r="G96" s="214" t="s">
        <v>313</v>
      </c>
      <c r="H96" s="215">
        <v>3543.9000000000001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971</v>
      </c>
    </row>
    <row r="97" s="2" customFormat="1">
      <c r="A97" s="39"/>
      <c r="B97" s="40"/>
      <c r="C97" s="41"/>
      <c r="D97" s="224" t="s">
        <v>179</v>
      </c>
      <c r="E97" s="41"/>
      <c r="F97" s="225" t="s">
        <v>972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2" customFormat="1">
      <c r="A98" s="39"/>
      <c r="B98" s="40"/>
      <c r="C98" s="41"/>
      <c r="D98" s="224" t="s">
        <v>181</v>
      </c>
      <c r="E98" s="41"/>
      <c r="F98" s="229" t="s">
        <v>607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181</v>
      </c>
      <c r="AU98" s="18" t="s">
        <v>82</v>
      </c>
    </row>
    <row r="99" s="13" customFormat="1">
      <c r="A99" s="13"/>
      <c r="B99" s="230"/>
      <c r="C99" s="231"/>
      <c r="D99" s="224" t="s">
        <v>183</v>
      </c>
      <c r="E99" s="232" t="s">
        <v>218</v>
      </c>
      <c r="F99" s="233" t="s">
        <v>973</v>
      </c>
      <c r="G99" s="231"/>
      <c r="H99" s="234">
        <v>1674.8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183</v>
      </c>
      <c r="AU99" s="240" t="s">
        <v>82</v>
      </c>
      <c r="AV99" s="13" t="s">
        <v>84</v>
      </c>
      <c r="AW99" s="13" t="s">
        <v>37</v>
      </c>
      <c r="AX99" s="13" t="s">
        <v>74</v>
      </c>
      <c r="AY99" s="240" t="s">
        <v>172</v>
      </c>
    </row>
    <row r="100" s="13" customFormat="1">
      <c r="A100" s="13"/>
      <c r="B100" s="230"/>
      <c r="C100" s="231"/>
      <c r="D100" s="224" t="s">
        <v>183</v>
      </c>
      <c r="E100" s="232" t="s">
        <v>926</v>
      </c>
      <c r="F100" s="233" t="s">
        <v>974</v>
      </c>
      <c r="G100" s="231"/>
      <c r="H100" s="234">
        <v>1050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183</v>
      </c>
      <c r="AU100" s="240" t="s">
        <v>82</v>
      </c>
      <c r="AV100" s="13" t="s">
        <v>84</v>
      </c>
      <c r="AW100" s="13" t="s">
        <v>37</v>
      </c>
      <c r="AX100" s="13" t="s">
        <v>74</v>
      </c>
      <c r="AY100" s="240" t="s">
        <v>172</v>
      </c>
    </row>
    <row r="101" s="13" customFormat="1">
      <c r="A101" s="13"/>
      <c r="B101" s="230"/>
      <c r="C101" s="231"/>
      <c r="D101" s="224" t="s">
        <v>183</v>
      </c>
      <c r="E101" s="232" t="s">
        <v>940</v>
      </c>
      <c r="F101" s="233" t="s">
        <v>975</v>
      </c>
      <c r="G101" s="231"/>
      <c r="H101" s="234">
        <v>1320.8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183</v>
      </c>
      <c r="AU101" s="240" t="s">
        <v>82</v>
      </c>
      <c r="AV101" s="13" t="s">
        <v>84</v>
      </c>
      <c r="AW101" s="13" t="s">
        <v>37</v>
      </c>
      <c r="AX101" s="13" t="s">
        <v>74</v>
      </c>
      <c r="AY101" s="240" t="s">
        <v>172</v>
      </c>
    </row>
    <row r="102" s="13" customFormat="1">
      <c r="A102" s="13"/>
      <c r="B102" s="230"/>
      <c r="C102" s="231"/>
      <c r="D102" s="224" t="s">
        <v>183</v>
      </c>
      <c r="E102" s="232" t="s">
        <v>951</v>
      </c>
      <c r="F102" s="233" t="s">
        <v>976</v>
      </c>
      <c r="G102" s="231"/>
      <c r="H102" s="234">
        <v>-501.69999999999999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183</v>
      </c>
      <c r="AU102" s="240" t="s">
        <v>82</v>
      </c>
      <c r="AV102" s="13" t="s">
        <v>84</v>
      </c>
      <c r="AW102" s="13" t="s">
        <v>37</v>
      </c>
      <c r="AX102" s="13" t="s">
        <v>74</v>
      </c>
      <c r="AY102" s="240" t="s">
        <v>172</v>
      </c>
    </row>
    <row r="103" s="13" customFormat="1">
      <c r="A103" s="13"/>
      <c r="B103" s="230"/>
      <c r="C103" s="231"/>
      <c r="D103" s="224" t="s">
        <v>183</v>
      </c>
      <c r="E103" s="232" t="s">
        <v>977</v>
      </c>
      <c r="F103" s="233" t="s">
        <v>978</v>
      </c>
      <c r="G103" s="231"/>
      <c r="H103" s="234">
        <v>3543.9000000000005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183</v>
      </c>
      <c r="AU103" s="240" t="s">
        <v>82</v>
      </c>
      <c r="AV103" s="13" t="s">
        <v>84</v>
      </c>
      <c r="AW103" s="13" t="s">
        <v>37</v>
      </c>
      <c r="AX103" s="13" t="s">
        <v>82</v>
      </c>
      <c r="AY103" s="240" t="s">
        <v>172</v>
      </c>
    </row>
    <row r="104" s="2" customFormat="1" ht="24.15" customHeight="1">
      <c r="A104" s="39"/>
      <c r="B104" s="40"/>
      <c r="C104" s="211" t="s">
        <v>171</v>
      </c>
      <c r="D104" s="211" t="s">
        <v>173</v>
      </c>
      <c r="E104" s="212" t="s">
        <v>979</v>
      </c>
      <c r="F104" s="213" t="s">
        <v>980</v>
      </c>
      <c r="G104" s="214" t="s">
        <v>206</v>
      </c>
      <c r="H104" s="215">
        <v>73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981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982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2" customFormat="1">
      <c r="A106" s="39"/>
      <c r="B106" s="40"/>
      <c r="C106" s="41"/>
      <c r="D106" s="224" t="s">
        <v>181</v>
      </c>
      <c r="E106" s="41"/>
      <c r="F106" s="229" t="s">
        <v>983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181</v>
      </c>
      <c r="AU106" s="18" t="s">
        <v>82</v>
      </c>
    </row>
    <row r="107" s="13" customFormat="1">
      <c r="A107" s="13"/>
      <c r="B107" s="230"/>
      <c r="C107" s="231"/>
      <c r="D107" s="224" t="s">
        <v>183</v>
      </c>
      <c r="E107" s="232" t="s">
        <v>190</v>
      </c>
      <c r="F107" s="233" t="s">
        <v>984</v>
      </c>
      <c r="G107" s="231"/>
      <c r="H107" s="234">
        <v>73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183</v>
      </c>
      <c r="AU107" s="240" t="s">
        <v>82</v>
      </c>
      <c r="AV107" s="13" t="s">
        <v>84</v>
      </c>
      <c r="AW107" s="13" t="s">
        <v>37</v>
      </c>
      <c r="AX107" s="13" t="s">
        <v>82</v>
      </c>
      <c r="AY107" s="240" t="s">
        <v>172</v>
      </c>
    </row>
    <row r="108" s="2" customFormat="1" ht="16.5" customHeight="1">
      <c r="A108" s="39"/>
      <c r="B108" s="40"/>
      <c r="C108" s="211" t="s">
        <v>203</v>
      </c>
      <c r="D108" s="211" t="s">
        <v>173</v>
      </c>
      <c r="E108" s="212" t="s">
        <v>985</v>
      </c>
      <c r="F108" s="213" t="s">
        <v>986</v>
      </c>
      <c r="G108" s="214" t="s">
        <v>388</v>
      </c>
      <c r="H108" s="215">
        <v>840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987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988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2" customFormat="1">
      <c r="A110" s="39"/>
      <c r="B110" s="40"/>
      <c r="C110" s="41"/>
      <c r="D110" s="224" t="s">
        <v>181</v>
      </c>
      <c r="E110" s="41"/>
      <c r="F110" s="229" t="s">
        <v>989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181</v>
      </c>
      <c r="AU110" s="18" t="s">
        <v>82</v>
      </c>
    </row>
    <row r="111" s="2" customFormat="1" ht="16.5" customHeight="1">
      <c r="A111" s="39"/>
      <c r="B111" s="40"/>
      <c r="C111" s="211" t="s">
        <v>212</v>
      </c>
      <c r="D111" s="211" t="s">
        <v>173</v>
      </c>
      <c r="E111" s="212" t="s">
        <v>990</v>
      </c>
      <c r="F111" s="213" t="s">
        <v>991</v>
      </c>
      <c r="G111" s="214" t="s">
        <v>313</v>
      </c>
      <c r="H111" s="215">
        <v>501.69999999999999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992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993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2" customFormat="1">
      <c r="A113" s="39"/>
      <c r="B113" s="40"/>
      <c r="C113" s="41"/>
      <c r="D113" s="224" t="s">
        <v>181</v>
      </c>
      <c r="E113" s="41"/>
      <c r="F113" s="229" t="s">
        <v>994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181</v>
      </c>
      <c r="AU113" s="18" t="s">
        <v>82</v>
      </c>
    </row>
    <row r="114" s="13" customFormat="1">
      <c r="A114" s="13"/>
      <c r="B114" s="230"/>
      <c r="C114" s="231"/>
      <c r="D114" s="224" t="s">
        <v>183</v>
      </c>
      <c r="E114" s="232" t="s">
        <v>225</v>
      </c>
      <c r="F114" s="233" t="s">
        <v>995</v>
      </c>
      <c r="G114" s="231"/>
      <c r="H114" s="234">
        <v>240.25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183</v>
      </c>
      <c r="AU114" s="240" t="s">
        <v>82</v>
      </c>
      <c r="AV114" s="13" t="s">
        <v>84</v>
      </c>
      <c r="AW114" s="13" t="s">
        <v>37</v>
      </c>
      <c r="AX114" s="13" t="s">
        <v>74</v>
      </c>
      <c r="AY114" s="240" t="s">
        <v>172</v>
      </c>
    </row>
    <row r="115" s="13" customFormat="1">
      <c r="A115" s="13"/>
      <c r="B115" s="230"/>
      <c r="C115" s="231"/>
      <c r="D115" s="224" t="s">
        <v>183</v>
      </c>
      <c r="E115" s="232" t="s">
        <v>507</v>
      </c>
      <c r="F115" s="233" t="s">
        <v>996</v>
      </c>
      <c r="G115" s="231"/>
      <c r="H115" s="234">
        <v>261.44999999999999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183</v>
      </c>
      <c r="AU115" s="240" t="s">
        <v>82</v>
      </c>
      <c r="AV115" s="13" t="s">
        <v>84</v>
      </c>
      <c r="AW115" s="13" t="s">
        <v>37</v>
      </c>
      <c r="AX115" s="13" t="s">
        <v>74</v>
      </c>
      <c r="AY115" s="240" t="s">
        <v>172</v>
      </c>
    </row>
    <row r="116" s="13" customFormat="1">
      <c r="A116" s="13"/>
      <c r="B116" s="230"/>
      <c r="C116" s="231"/>
      <c r="D116" s="224" t="s">
        <v>183</v>
      </c>
      <c r="E116" s="232" t="s">
        <v>522</v>
      </c>
      <c r="F116" s="233" t="s">
        <v>806</v>
      </c>
      <c r="G116" s="231"/>
      <c r="H116" s="234">
        <v>501.69999999999999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82</v>
      </c>
      <c r="AV116" s="13" t="s">
        <v>84</v>
      </c>
      <c r="AW116" s="13" t="s">
        <v>37</v>
      </c>
      <c r="AX116" s="13" t="s">
        <v>82</v>
      </c>
      <c r="AY116" s="240" t="s">
        <v>172</v>
      </c>
    </row>
    <row r="117" s="2" customFormat="1" ht="24.15" customHeight="1">
      <c r="A117" s="39"/>
      <c r="B117" s="40"/>
      <c r="C117" s="211" t="s">
        <v>219</v>
      </c>
      <c r="D117" s="211" t="s">
        <v>173</v>
      </c>
      <c r="E117" s="212" t="s">
        <v>997</v>
      </c>
      <c r="F117" s="213" t="s">
        <v>998</v>
      </c>
      <c r="G117" s="214" t="s">
        <v>313</v>
      </c>
      <c r="H117" s="215">
        <v>2605.1500000000001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999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1000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2" customFormat="1">
      <c r="A119" s="39"/>
      <c r="B119" s="40"/>
      <c r="C119" s="41"/>
      <c r="D119" s="224" t="s">
        <v>181</v>
      </c>
      <c r="E119" s="41"/>
      <c r="F119" s="229" t="s">
        <v>1001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181</v>
      </c>
      <c r="AU119" s="18" t="s">
        <v>82</v>
      </c>
    </row>
    <row r="120" s="13" customFormat="1">
      <c r="A120" s="13"/>
      <c r="B120" s="230"/>
      <c r="C120" s="231"/>
      <c r="D120" s="224" t="s">
        <v>183</v>
      </c>
      <c r="E120" s="232" t="s">
        <v>210</v>
      </c>
      <c r="F120" s="233" t="s">
        <v>1002</v>
      </c>
      <c r="G120" s="231"/>
      <c r="H120" s="234">
        <v>2605.1500000000001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183</v>
      </c>
      <c r="AU120" s="240" t="s">
        <v>82</v>
      </c>
      <c r="AV120" s="13" t="s">
        <v>84</v>
      </c>
      <c r="AW120" s="13" t="s">
        <v>37</v>
      </c>
      <c r="AX120" s="13" t="s">
        <v>82</v>
      </c>
      <c r="AY120" s="240" t="s">
        <v>172</v>
      </c>
    </row>
    <row r="121" s="2" customFormat="1" ht="16.5" customHeight="1">
      <c r="A121" s="39"/>
      <c r="B121" s="40"/>
      <c r="C121" s="211" t="s">
        <v>229</v>
      </c>
      <c r="D121" s="211" t="s">
        <v>173</v>
      </c>
      <c r="E121" s="212" t="s">
        <v>1003</v>
      </c>
      <c r="F121" s="213" t="s">
        <v>1004</v>
      </c>
      <c r="G121" s="214" t="s">
        <v>313</v>
      </c>
      <c r="H121" s="215">
        <v>2103.4499999999998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1005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1006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>
      <c r="A123" s="39"/>
      <c r="B123" s="40"/>
      <c r="C123" s="41"/>
      <c r="D123" s="224" t="s">
        <v>181</v>
      </c>
      <c r="E123" s="41"/>
      <c r="F123" s="229" t="s">
        <v>1007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181</v>
      </c>
      <c r="AU123" s="18" t="s">
        <v>82</v>
      </c>
    </row>
    <row r="124" s="13" customFormat="1">
      <c r="A124" s="13"/>
      <c r="B124" s="230"/>
      <c r="C124" s="231"/>
      <c r="D124" s="224" t="s">
        <v>183</v>
      </c>
      <c r="E124" s="232" t="s">
        <v>378</v>
      </c>
      <c r="F124" s="233" t="s">
        <v>1008</v>
      </c>
      <c r="G124" s="231"/>
      <c r="H124" s="234">
        <v>81.090000000000003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183</v>
      </c>
      <c r="AU124" s="240" t="s">
        <v>82</v>
      </c>
      <c r="AV124" s="13" t="s">
        <v>84</v>
      </c>
      <c r="AW124" s="13" t="s">
        <v>37</v>
      </c>
      <c r="AX124" s="13" t="s">
        <v>74</v>
      </c>
      <c r="AY124" s="240" t="s">
        <v>172</v>
      </c>
    </row>
    <row r="125" s="13" customFormat="1">
      <c r="A125" s="13"/>
      <c r="B125" s="230"/>
      <c r="C125" s="231"/>
      <c r="D125" s="224" t="s">
        <v>183</v>
      </c>
      <c r="E125" s="232" t="s">
        <v>403</v>
      </c>
      <c r="F125" s="233" t="s">
        <v>1009</v>
      </c>
      <c r="G125" s="231"/>
      <c r="H125" s="234">
        <v>170.56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183</v>
      </c>
      <c r="AU125" s="240" t="s">
        <v>82</v>
      </c>
      <c r="AV125" s="13" t="s">
        <v>84</v>
      </c>
      <c r="AW125" s="13" t="s">
        <v>37</v>
      </c>
      <c r="AX125" s="13" t="s">
        <v>74</v>
      </c>
      <c r="AY125" s="240" t="s">
        <v>172</v>
      </c>
    </row>
    <row r="126" s="13" customFormat="1">
      <c r="A126" s="13"/>
      <c r="B126" s="230"/>
      <c r="C126" s="231"/>
      <c r="D126" s="224" t="s">
        <v>183</v>
      </c>
      <c r="E126" s="232" t="s">
        <v>429</v>
      </c>
      <c r="F126" s="233" t="s">
        <v>1010</v>
      </c>
      <c r="G126" s="231"/>
      <c r="H126" s="234">
        <v>806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183</v>
      </c>
      <c r="AU126" s="240" t="s">
        <v>82</v>
      </c>
      <c r="AV126" s="13" t="s">
        <v>84</v>
      </c>
      <c r="AW126" s="13" t="s">
        <v>37</v>
      </c>
      <c r="AX126" s="13" t="s">
        <v>74</v>
      </c>
      <c r="AY126" s="240" t="s">
        <v>172</v>
      </c>
    </row>
    <row r="127" s="13" customFormat="1">
      <c r="A127" s="13"/>
      <c r="B127" s="230"/>
      <c r="C127" s="231"/>
      <c r="D127" s="224" t="s">
        <v>183</v>
      </c>
      <c r="E127" s="232" t="s">
        <v>953</v>
      </c>
      <c r="F127" s="233" t="s">
        <v>1011</v>
      </c>
      <c r="G127" s="231"/>
      <c r="H127" s="234">
        <v>1045.8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183</v>
      </c>
      <c r="AU127" s="240" t="s">
        <v>82</v>
      </c>
      <c r="AV127" s="13" t="s">
        <v>84</v>
      </c>
      <c r="AW127" s="13" t="s">
        <v>37</v>
      </c>
      <c r="AX127" s="13" t="s">
        <v>74</v>
      </c>
      <c r="AY127" s="240" t="s">
        <v>172</v>
      </c>
    </row>
    <row r="128" s="13" customFormat="1">
      <c r="A128" s="13"/>
      <c r="B128" s="230"/>
      <c r="C128" s="231"/>
      <c r="D128" s="224" t="s">
        <v>183</v>
      </c>
      <c r="E128" s="232" t="s">
        <v>1012</v>
      </c>
      <c r="F128" s="233" t="s">
        <v>1013</v>
      </c>
      <c r="G128" s="231"/>
      <c r="H128" s="234">
        <v>2103.4499999999998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183</v>
      </c>
      <c r="AU128" s="240" t="s">
        <v>82</v>
      </c>
      <c r="AV128" s="13" t="s">
        <v>84</v>
      </c>
      <c r="AW128" s="13" t="s">
        <v>37</v>
      </c>
      <c r="AX128" s="13" t="s">
        <v>82</v>
      </c>
      <c r="AY128" s="240" t="s">
        <v>172</v>
      </c>
    </row>
    <row r="129" s="2" customFormat="1" ht="24.15" customHeight="1">
      <c r="A129" s="39"/>
      <c r="B129" s="40"/>
      <c r="C129" s="211" t="s">
        <v>239</v>
      </c>
      <c r="D129" s="211" t="s">
        <v>173</v>
      </c>
      <c r="E129" s="212" t="s">
        <v>1014</v>
      </c>
      <c r="F129" s="213" t="s">
        <v>1015</v>
      </c>
      <c r="G129" s="214" t="s">
        <v>313</v>
      </c>
      <c r="H129" s="215">
        <v>11242.200000000001</v>
      </c>
      <c r="I129" s="216"/>
      <c r="J129" s="217">
        <f>ROUND(I129*H129,2)</f>
        <v>0</v>
      </c>
      <c r="K129" s="213" t="s">
        <v>177</v>
      </c>
      <c r="L129" s="45"/>
      <c r="M129" s="218" t="s">
        <v>19</v>
      </c>
      <c r="N129" s="219" t="s">
        <v>45</v>
      </c>
      <c r="O129" s="85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2" t="s">
        <v>171</v>
      </c>
      <c r="AT129" s="222" t="s">
        <v>173</v>
      </c>
      <c r="AU129" s="222" t="s">
        <v>82</v>
      </c>
      <c r="AY129" s="18" t="s">
        <v>172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8" t="s">
        <v>82</v>
      </c>
      <c r="BK129" s="223">
        <f>ROUND(I129*H129,2)</f>
        <v>0</v>
      </c>
      <c r="BL129" s="18" t="s">
        <v>171</v>
      </c>
      <c r="BM129" s="222" t="s">
        <v>1016</v>
      </c>
    </row>
    <row r="130" s="2" customFormat="1">
      <c r="A130" s="39"/>
      <c r="B130" s="40"/>
      <c r="C130" s="41"/>
      <c r="D130" s="224" t="s">
        <v>179</v>
      </c>
      <c r="E130" s="41"/>
      <c r="F130" s="225" t="s">
        <v>1017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179</v>
      </c>
      <c r="AU130" s="18" t="s">
        <v>82</v>
      </c>
    </row>
    <row r="131" s="2" customFormat="1">
      <c r="A131" s="39"/>
      <c r="B131" s="40"/>
      <c r="C131" s="41"/>
      <c r="D131" s="224" t="s">
        <v>181</v>
      </c>
      <c r="E131" s="41"/>
      <c r="F131" s="229" t="s">
        <v>1018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181</v>
      </c>
      <c r="AU131" s="18" t="s">
        <v>82</v>
      </c>
    </row>
    <row r="132" s="2" customFormat="1" ht="21.75" customHeight="1">
      <c r="A132" s="39"/>
      <c r="B132" s="40"/>
      <c r="C132" s="211" t="s">
        <v>245</v>
      </c>
      <c r="D132" s="211" t="s">
        <v>173</v>
      </c>
      <c r="E132" s="212" t="s">
        <v>1019</v>
      </c>
      <c r="F132" s="213" t="s">
        <v>1020</v>
      </c>
      <c r="G132" s="214" t="s">
        <v>313</v>
      </c>
      <c r="H132" s="215">
        <v>2300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1021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1022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2" customFormat="1">
      <c r="A134" s="39"/>
      <c r="B134" s="40"/>
      <c r="C134" s="41"/>
      <c r="D134" s="224" t="s">
        <v>181</v>
      </c>
      <c r="E134" s="41"/>
      <c r="F134" s="229" t="s">
        <v>1023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181</v>
      </c>
      <c r="AU134" s="18" t="s">
        <v>82</v>
      </c>
    </row>
    <row r="135" s="13" customFormat="1">
      <c r="A135" s="13"/>
      <c r="B135" s="230"/>
      <c r="C135" s="231"/>
      <c r="D135" s="224" t="s">
        <v>183</v>
      </c>
      <c r="E135" s="232" t="s">
        <v>265</v>
      </c>
      <c r="F135" s="233" t="s">
        <v>1024</v>
      </c>
      <c r="G135" s="231"/>
      <c r="H135" s="234">
        <v>2300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183</v>
      </c>
      <c r="AU135" s="240" t="s">
        <v>82</v>
      </c>
      <c r="AV135" s="13" t="s">
        <v>84</v>
      </c>
      <c r="AW135" s="13" t="s">
        <v>37</v>
      </c>
      <c r="AX135" s="13" t="s">
        <v>82</v>
      </c>
      <c r="AY135" s="240" t="s">
        <v>172</v>
      </c>
    </row>
    <row r="136" s="12" customFormat="1" ht="25.92" customHeight="1">
      <c r="A136" s="12"/>
      <c r="B136" s="197"/>
      <c r="C136" s="198"/>
      <c r="D136" s="199" t="s">
        <v>73</v>
      </c>
      <c r="E136" s="200" t="s">
        <v>84</v>
      </c>
      <c r="F136" s="200" t="s">
        <v>1025</v>
      </c>
      <c r="G136" s="198"/>
      <c r="H136" s="198"/>
      <c r="I136" s="201"/>
      <c r="J136" s="202">
        <f>BK136</f>
        <v>0</v>
      </c>
      <c r="K136" s="198"/>
      <c r="L136" s="203"/>
      <c r="M136" s="204"/>
      <c r="N136" s="205"/>
      <c r="O136" s="205"/>
      <c r="P136" s="206">
        <f>SUM(P137:P186)</f>
        <v>0</v>
      </c>
      <c r="Q136" s="205"/>
      <c r="R136" s="206">
        <f>SUM(R137:R186)</f>
        <v>0</v>
      </c>
      <c r="S136" s="205"/>
      <c r="T136" s="207">
        <f>SUM(T137:T186)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8" t="s">
        <v>171</v>
      </c>
      <c r="AT136" s="209" t="s">
        <v>73</v>
      </c>
      <c r="AU136" s="209" t="s">
        <v>74</v>
      </c>
      <c r="AY136" s="208" t="s">
        <v>172</v>
      </c>
      <c r="BK136" s="210">
        <f>SUM(BK137:BK186)</f>
        <v>0</v>
      </c>
    </row>
    <row r="137" s="2" customFormat="1" ht="21.75" customHeight="1">
      <c r="A137" s="39"/>
      <c r="B137" s="40"/>
      <c r="C137" s="211" t="s">
        <v>251</v>
      </c>
      <c r="D137" s="211" t="s">
        <v>173</v>
      </c>
      <c r="E137" s="212" t="s">
        <v>1026</v>
      </c>
      <c r="F137" s="213" t="s">
        <v>1027</v>
      </c>
      <c r="G137" s="214" t="s">
        <v>327</v>
      </c>
      <c r="H137" s="215">
        <v>154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1028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1029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2" customFormat="1">
      <c r="A139" s="39"/>
      <c r="B139" s="40"/>
      <c r="C139" s="41"/>
      <c r="D139" s="224" t="s">
        <v>181</v>
      </c>
      <c r="E139" s="41"/>
      <c r="F139" s="229" t="s">
        <v>1030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181</v>
      </c>
      <c r="AU139" s="18" t="s">
        <v>82</v>
      </c>
    </row>
    <row r="140" s="13" customFormat="1">
      <c r="A140" s="13"/>
      <c r="B140" s="230"/>
      <c r="C140" s="231"/>
      <c r="D140" s="224" t="s">
        <v>183</v>
      </c>
      <c r="E140" s="232" t="s">
        <v>675</v>
      </c>
      <c r="F140" s="233" t="s">
        <v>1031</v>
      </c>
      <c r="G140" s="231"/>
      <c r="H140" s="234">
        <v>77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183</v>
      </c>
      <c r="AU140" s="240" t="s">
        <v>82</v>
      </c>
      <c r="AV140" s="13" t="s">
        <v>84</v>
      </c>
      <c r="AW140" s="13" t="s">
        <v>37</v>
      </c>
      <c r="AX140" s="13" t="s">
        <v>74</v>
      </c>
      <c r="AY140" s="240" t="s">
        <v>172</v>
      </c>
    </row>
    <row r="141" s="13" customFormat="1">
      <c r="A141" s="13"/>
      <c r="B141" s="230"/>
      <c r="C141" s="231"/>
      <c r="D141" s="224" t="s">
        <v>183</v>
      </c>
      <c r="E141" s="232" t="s">
        <v>909</v>
      </c>
      <c r="F141" s="233" t="s">
        <v>1032</v>
      </c>
      <c r="G141" s="231"/>
      <c r="H141" s="234">
        <v>77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183</v>
      </c>
      <c r="AU141" s="240" t="s">
        <v>82</v>
      </c>
      <c r="AV141" s="13" t="s">
        <v>84</v>
      </c>
      <c r="AW141" s="13" t="s">
        <v>37</v>
      </c>
      <c r="AX141" s="13" t="s">
        <v>74</v>
      </c>
      <c r="AY141" s="240" t="s">
        <v>172</v>
      </c>
    </row>
    <row r="142" s="13" customFormat="1">
      <c r="A142" s="13"/>
      <c r="B142" s="230"/>
      <c r="C142" s="231"/>
      <c r="D142" s="224" t="s">
        <v>183</v>
      </c>
      <c r="E142" s="232" t="s">
        <v>1033</v>
      </c>
      <c r="F142" s="233" t="s">
        <v>1034</v>
      </c>
      <c r="G142" s="231"/>
      <c r="H142" s="234">
        <v>154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183</v>
      </c>
      <c r="AU142" s="240" t="s">
        <v>82</v>
      </c>
      <c r="AV142" s="13" t="s">
        <v>84</v>
      </c>
      <c r="AW142" s="13" t="s">
        <v>37</v>
      </c>
      <c r="AX142" s="13" t="s">
        <v>82</v>
      </c>
      <c r="AY142" s="240" t="s">
        <v>172</v>
      </c>
    </row>
    <row r="143" s="2" customFormat="1" ht="24.15" customHeight="1">
      <c r="A143" s="39"/>
      <c r="B143" s="40"/>
      <c r="C143" s="211" t="s">
        <v>259</v>
      </c>
      <c r="D143" s="211" t="s">
        <v>173</v>
      </c>
      <c r="E143" s="212" t="s">
        <v>1035</v>
      </c>
      <c r="F143" s="213" t="s">
        <v>1036</v>
      </c>
      <c r="G143" s="214" t="s">
        <v>313</v>
      </c>
      <c r="H143" s="215">
        <v>11.087999999999999</v>
      </c>
      <c r="I143" s="216"/>
      <c r="J143" s="217">
        <f>ROUND(I143*H143,2)</f>
        <v>0</v>
      </c>
      <c r="K143" s="213" t="s">
        <v>177</v>
      </c>
      <c r="L143" s="45"/>
      <c r="M143" s="218" t="s">
        <v>19</v>
      </c>
      <c r="N143" s="219" t="s">
        <v>45</v>
      </c>
      <c r="O143" s="85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2" t="s">
        <v>171</v>
      </c>
      <c r="AT143" s="222" t="s">
        <v>173</v>
      </c>
      <c r="AU143" s="222" t="s">
        <v>82</v>
      </c>
      <c r="AY143" s="18" t="s">
        <v>172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8" t="s">
        <v>82</v>
      </c>
      <c r="BK143" s="223">
        <f>ROUND(I143*H143,2)</f>
        <v>0</v>
      </c>
      <c r="BL143" s="18" t="s">
        <v>171</v>
      </c>
      <c r="BM143" s="222" t="s">
        <v>1037</v>
      </c>
    </row>
    <row r="144" s="2" customFormat="1">
      <c r="A144" s="39"/>
      <c r="B144" s="40"/>
      <c r="C144" s="41"/>
      <c r="D144" s="224" t="s">
        <v>179</v>
      </c>
      <c r="E144" s="41"/>
      <c r="F144" s="225" t="s">
        <v>1038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179</v>
      </c>
      <c r="AU144" s="18" t="s">
        <v>82</v>
      </c>
    </row>
    <row r="145" s="2" customFormat="1">
      <c r="A145" s="39"/>
      <c r="B145" s="40"/>
      <c r="C145" s="41"/>
      <c r="D145" s="224" t="s">
        <v>181</v>
      </c>
      <c r="E145" s="41"/>
      <c r="F145" s="229" t="s">
        <v>1039</v>
      </c>
      <c r="G145" s="41"/>
      <c r="H145" s="41"/>
      <c r="I145" s="226"/>
      <c r="J145" s="41"/>
      <c r="K145" s="41"/>
      <c r="L145" s="45"/>
      <c r="M145" s="227"/>
      <c r="N145" s="22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181</v>
      </c>
      <c r="AU145" s="18" t="s">
        <v>82</v>
      </c>
    </row>
    <row r="146" s="13" customFormat="1">
      <c r="A146" s="13"/>
      <c r="B146" s="230"/>
      <c r="C146" s="231"/>
      <c r="D146" s="224" t="s">
        <v>183</v>
      </c>
      <c r="E146" s="232" t="s">
        <v>473</v>
      </c>
      <c r="F146" s="233" t="s">
        <v>1040</v>
      </c>
      <c r="G146" s="231"/>
      <c r="H146" s="234">
        <v>5.5439999999999996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183</v>
      </c>
      <c r="AU146" s="240" t="s">
        <v>82</v>
      </c>
      <c r="AV146" s="13" t="s">
        <v>84</v>
      </c>
      <c r="AW146" s="13" t="s">
        <v>37</v>
      </c>
      <c r="AX146" s="13" t="s">
        <v>74</v>
      </c>
      <c r="AY146" s="240" t="s">
        <v>172</v>
      </c>
    </row>
    <row r="147" s="13" customFormat="1">
      <c r="A147" s="13"/>
      <c r="B147" s="230"/>
      <c r="C147" s="231"/>
      <c r="D147" s="224" t="s">
        <v>183</v>
      </c>
      <c r="E147" s="232" t="s">
        <v>495</v>
      </c>
      <c r="F147" s="233" t="s">
        <v>1041</v>
      </c>
      <c r="G147" s="231"/>
      <c r="H147" s="234">
        <v>5.5439999999999996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183</v>
      </c>
      <c r="AU147" s="240" t="s">
        <v>82</v>
      </c>
      <c r="AV147" s="13" t="s">
        <v>84</v>
      </c>
      <c r="AW147" s="13" t="s">
        <v>37</v>
      </c>
      <c r="AX147" s="13" t="s">
        <v>74</v>
      </c>
      <c r="AY147" s="240" t="s">
        <v>172</v>
      </c>
    </row>
    <row r="148" s="13" customFormat="1">
      <c r="A148" s="13"/>
      <c r="B148" s="230"/>
      <c r="C148" s="231"/>
      <c r="D148" s="224" t="s">
        <v>183</v>
      </c>
      <c r="E148" s="232" t="s">
        <v>513</v>
      </c>
      <c r="F148" s="233" t="s">
        <v>1042</v>
      </c>
      <c r="G148" s="231"/>
      <c r="H148" s="234">
        <v>11.087999999999999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183</v>
      </c>
      <c r="AU148" s="240" t="s">
        <v>82</v>
      </c>
      <c r="AV148" s="13" t="s">
        <v>84</v>
      </c>
      <c r="AW148" s="13" t="s">
        <v>37</v>
      </c>
      <c r="AX148" s="13" t="s">
        <v>82</v>
      </c>
      <c r="AY148" s="240" t="s">
        <v>172</v>
      </c>
    </row>
    <row r="149" s="2" customFormat="1" ht="24.15" customHeight="1">
      <c r="A149" s="39"/>
      <c r="B149" s="40"/>
      <c r="C149" s="211" t="s">
        <v>395</v>
      </c>
      <c r="D149" s="211" t="s">
        <v>173</v>
      </c>
      <c r="E149" s="212" t="s">
        <v>1043</v>
      </c>
      <c r="F149" s="213" t="s">
        <v>1044</v>
      </c>
      <c r="G149" s="214" t="s">
        <v>297</v>
      </c>
      <c r="H149" s="215">
        <v>126.804</v>
      </c>
      <c r="I149" s="216"/>
      <c r="J149" s="217">
        <f>ROUND(I149*H149,2)</f>
        <v>0</v>
      </c>
      <c r="K149" s="213" t="s">
        <v>177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1045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1046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2" customFormat="1">
      <c r="A151" s="39"/>
      <c r="B151" s="40"/>
      <c r="C151" s="41"/>
      <c r="D151" s="224" t="s">
        <v>181</v>
      </c>
      <c r="E151" s="41"/>
      <c r="F151" s="229" t="s">
        <v>1047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181</v>
      </c>
      <c r="AU151" s="18" t="s">
        <v>82</v>
      </c>
    </row>
    <row r="152" s="13" customFormat="1">
      <c r="A152" s="13"/>
      <c r="B152" s="230"/>
      <c r="C152" s="231"/>
      <c r="D152" s="224" t="s">
        <v>183</v>
      </c>
      <c r="E152" s="232" t="s">
        <v>662</v>
      </c>
      <c r="F152" s="233" t="s">
        <v>1048</v>
      </c>
      <c r="G152" s="231"/>
      <c r="H152" s="234">
        <v>57.551500000000004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183</v>
      </c>
      <c r="AU152" s="240" t="s">
        <v>82</v>
      </c>
      <c r="AV152" s="13" t="s">
        <v>84</v>
      </c>
      <c r="AW152" s="13" t="s">
        <v>37</v>
      </c>
      <c r="AX152" s="13" t="s">
        <v>74</v>
      </c>
      <c r="AY152" s="240" t="s">
        <v>172</v>
      </c>
    </row>
    <row r="153" s="13" customFormat="1">
      <c r="A153" s="13"/>
      <c r="B153" s="230"/>
      <c r="C153" s="231"/>
      <c r="D153" s="224" t="s">
        <v>183</v>
      </c>
      <c r="E153" s="232" t="s">
        <v>782</v>
      </c>
      <c r="F153" s="233" t="s">
        <v>1049</v>
      </c>
      <c r="G153" s="231"/>
      <c r="H153" s="234">
        <v>69.252449999999996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183</v>
      </c>
      <c r="AU153" s="240" t="s">
        <v>82</v>
      </c>
      <c r="AV153" s="13" t="s">
        <v>84</v>
      </c>
      <c r="AW153" s="13" t="s">
        <v>37</v>
      </c>
      <c r="AX153" s="13" t="s">
        <v>74</v>
      </c>
      <c r="AY153" s="240" t="s">
        <v>172</v>
      </c>
    </row>
    <row r="154" s="13" customFormat="1">
      <c r="A154" s="13"/>
      <c r="B154" s="230"/>
      <c r="C154" s="231"/>
      <c r="D154" s="224" t="s">
        <v>183</v>
      </c>
      <c r="E154" s="232" t="s">
        <v>786</v>
      </c>
      <c r="F154" s="233" t="s">
        <v>1050</v>
      </c>
      <c r="G154" s="231"/>
      <c r="H154" s="234">
        <v>126.80394999999999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183</v>
      </c>
      <c r="AU154" s="240" t="s">
        <v>82</v>
      </c>
      <c r="AV154" s="13" t="s">
        <v>84</v>
      </c>
      <c r="AW154" s="13" t="s">
        <v>37</v>
      </c>
      <c r="AX154" s="13" t="s">
        <v>82</v>
      </c>
      <c r="AY154" s="240" t="s">
        <v>172</v>
      </c>
    </row>
    <row r="155" s="2" customFormat="1" ht="24.15" customHeight="1">
      <c r="A155" s="39"/>
      <c r="B155" s="40"/>
      <c r="C155" s="211" t="s">
        <v>640</v>
      </c>
      <c r="D155" s="211" t="s">
        <v>173</v>
      </c>
      <c r="E155" s="212" t="s">
        <v>1051</v>
      </c>
      <c r="F155" s="213" t="s">
        <v>1052</v>
      </c>
      <c r="G155" s="214" t="s">
        <v>297</v>
      </c>
      <c r="H155" s="215">
        <v>126.804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1053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1054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2" customFormat="1">
      <c r="A157" s="39"/>
      <c r="B157" s="40"/>
      <c r="C157" s="41"/>
      <c r="D157" s="224" t="s">
        <v>181</v>
      </c>
      <c r="E157" s="41"/>
      <c r="F157" s="229" t="s">
        <v>1055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181</v>
      </c>
      <c r="AU157" s="18" t="s">
        <v>82</v>
      </c>
    </row>
    <row r="158" s="13" customFormat="1">
      <c r="A158" s="13"/>
      <c r="B158" s="230"/>
      <c r="C158" s="231"/>
      <c r="D158" s="224" t="s">
        <v>183</v>
      </c>
      <c r="E158" s="232" t="s">
        <v>669</v>
      </c>
      <c r="F158" s="233" t="s">
        <v>1056</v>
      </c>
      <c r="G158" s="231"/>
      <c r="H158" s="234">
        <v>126.804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183</v>
      </c>
      <c r="AU158" s="240" t="s">
        <v>82</v>
      </c>
      <c r="AV158" s="13" t="s">
        <v>84</v>
      </c>
      <c r="AW158" s="13" t="s">
        <v>37</v>
      </c>
      <c r="AX158" s="13" t="s">
        <v>82</v>
      </c>
      <c r="AY158" s="240" t="s">
        <v>172</v>
      </c>
    </row>
    <row r="159" s="2" customFormat="1" ht="24.15" customHeight="1">
      <c r="A159" s="39"/>
      <c r="B159" s="40"/>
      <c r="C159" s="211" t="s">
        <v>8</v>
      </c>
      <c r="D159" s="211" t="s">
        <v>173</v>
      </c>
      <c r="E159" s="212" t="s">
        <v>1057</v>
      </c>
      <c r="F159" s="213" t="s">
        <v>1058</v>
      </c>
      <c r="G159" s="214" t="s">
        <v>313</v>
      </c>
      <c r="H159" s="215">
        <v>1282.1759999999999</v>
      </c>
      <c r="I159" s="216"/>
      <c r="J159" s="217">
        <f>ROUND(I159*H159,2)</f>
        <v>0</v>
      </c>
      <c r="K159" s="213" t="s">
        <v>177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82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1059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1060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82</v>
      </c>
    </row>
    <row r="161" s="2" customFormat="1">
      <c r="A161" s="39"/>
      <c r="B161" s="40"/>
      <c r="C161" s="41"/>
      <c r="D161" s="224" t="s">
        <v>181</v>
      </c>
      <c r="E161" s="41"/>
      <c r="F161" s="229" t="s">
        <v>1061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181</v>
      </c>
      <c r="AU161" s="18" t="s">
        <v>82</v>
      </c>
    </row>
    <row r="162" s="13" customFormat="1">
      <c r="A162" s="13"/>
      <c r="B162" s="230"/>
      <c r="C162" s="231"/>
      <c r="D162" s="224" t="s">
        <v>183</v>
      </c>
      <c r="E162" s="232" t="s">
        <v>362</v>
      </c>
      <c r="F162" s="233" t="s">
        <v>1062</v>
      </c>
      <c r="G162" s="231"/>
      <c r="H162" s="234">
        <v>618.19200000000001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183</v>
      </c>
      <c r="AU162" s="240" t="s">
        <v>82</v>
      </c>
      <c r="AV162" s="13" t="s">
        <v>84</v>
      </c>
      <c r="AW162" s="13" t="s">
        <v>37</v>
      </c>
      <c r="AX162" s="13" t="s">
        <v>74</v>
      </c>
      <c r="AY162" s="240" t="s">
        <v>172</v>
      </c>
    </row>
    <row r="163" s="13" customFormat="1">
      <c r="A163" s="13"/>
      <c r="B163" s="230"/>
      <c r="C163" s="231"/>
      <c r="D163" s="224" t="s">
        <v>183</v>
      </c>
      <c r="E163" s="232" t="s">
        <v>781</v>
      </c>
      <c r="F163" s="233" t="s">
        <v>1063</v>
      </c>
      <c r="G163" s="231"/>
      <c r="H163" s="234">
        <v>663.98400000000004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183</v>
      </c>
      <c r="AU163" s="240" t="s">
        <v>82</v>
      </c>
      <c r="AV163" s="13" t="s">
        <v>84</v>
      </c>
      <c r="AW163" s="13" t="s">
        <v>37</v>
      </c>
      <c r="AX163" s="13" t="s">
        <v>74</v>
      </c>
      <c r="AY163" s="240" t="s">
        <v>172</v>
      </c>
    </row>
    <row r="164" s="13" customFormat="1">
      <c r="A164" s="13"/>
      <c r="B164" s="230"/>
      <c r="C164" s="231"/>
      <c r="D164" s="224" t="s">
        <v>183</v>
      </c>
      <c r="E164" s="232" t="s">
        <v>818</v>
      </c>
      <c r="F164" s="233" t="s">
        <v>819</v>
      </c>
      <c r="G164" s="231"/>
      <c r="H164" s="234">
        <v>1282.1759999999999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183</v>
      </c>
      <c r="AU164" s="240" t="s">
        <v>82</v>
      </c>
      <c r="AV164" s="13" t="s">
        <v>84</v>
      </c>
      <c r="AW164" s="13" t="s">
        <v>37</v>
      </c>
      <c r="AX164" s="13" t="s">
        <v>82</v>
      </c>
      <c r="AY164" s="240" t="s">
        <v>172</v>
      </c>
    </row>
    <row r="165" s="2" customFormat="1" ht="16.5" customHeight="1">
      <c r="A165" s="39"/>
      <c r="B165" s="40"/>
      <c r="C165" s="211" t="s">
        <v>273</v>
      </c>
      <c r="D165" s="211" t="s">
        <v>173</v>
      </c>
      <c r="E165" s="212" t="s">
        <v>1064</v>
      </c>
      <c r="F165" s="213" t="s">
        <v>1065</v>
      </c>
      <c r="G165" s="214" t="s">
        <v>313</v>
      </c>
      <c r="H165" s="215">
        <v>364.80000000000001</v>
      </c>
      <c r="I165" s="216"/>
      <c r="J165" s="217">
        <f>ROUND(I165*H165,2)</f>
        <v>0</v>
      </c>
      <c r="K165" s="213" t="s">
        <v>177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82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1066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1067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82</v>
      </c>
    </row>
    <row r="167" s="2" customFormat="1">
      <c r="A167" s="39"/>
      <c r="B167" s="40"/>
      <c r="C167" s="41"/>
      <c r="D167" s="224" t="s">
        <v>181</v>
      </c>
      <c r="E167" s="41"/>
      <c r="F167" s="229" t="s">
        <v>1068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181</v>
      </c>
      <c r="AU167" s="18" t="s">
        <v>82</v>
      </c>
    </row>
    <row r="168" s="13" customFormat="1">
      <c r="A168" s="13"/>
      <c r="B168" s="230"/>
      <c r="C168" s="231"/>
      <c r="D168" s="224" t="s">
        <v>183</v>
      </c>
      <c r="E168" s="232" t="s">
        <v>266</v>
      </c>
      <c r="F168" s="233" t="s">
        <v>1069</v>
      </c>
      <c r="G168" s="231"/>
      <c r="H168" s="234">
        <v>182.40000000000001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183</v>
      </c>
      <c r="AU168" s="240" t="s">
        <v>82</v>
      </c>
      <c r="AV168" s="13" t="s">
        <v>84</v>
      </c>
      <c r="AW168" s="13" t="s">
        <v>37</v>
      </c>
      <c r="AX168" s="13" t="s">
        <v>74</v>
      </c>
      <c r="AY168" s="240" t="s">
        <v>172</v>
      </c>
    </row>
    <row r="169" s="13" customFormat="1">
      <c r="A169" s="13"/>
      <c r="B169" s="230"/>
      <c r="C169" s="231"/>
      <c r="D169" s="224" t="s">
        <v>183</v>
      </c>
      <c r="E169" s="232" t="s">
        <v>272</v>
      </c>
      <c r="F169" s="233" t="s">
        <v>1070</v>
      </c>
      <c r="G169" s="231"/>
      <c r="H169" s="234">
        <v>182.40000000000001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183</v>
      </c>
      <c r="AU169" s="240" t="s">
        <v>82</v>
      </c>
      <c r="AV169" s="13" t="s">
        <v>84</v>
      </c>
      <c r="AW169" s="13" t="s">
        <v>37</v>
      </c>
      <c r="AX169" s="13" t="s">
        <v>74</v>
      </c>
      <c r="AY169" s="240" t="s">
        <v>172</v>
      </c>
    </row>
    <row r="170" s="13" customFormat="1">
      <c r="A170" s="13"/>
      <c r="B170" s="230"/>
      <c r="C170" s="231"/>
      <c r="D170" s="224" t="s">
        <v>183</v>
      </c>
      <c r="E170" s="232" t="s">
        <v>281</v>
      </c>
      <c r="F170" s="233" t="s">
        <v>561</v>
      </c>
      <c r="G170" s="231"/>
      <c r="H170" s="234">
        <v>364.80000000000001</v>
      </c>
      <c r="I170" s="235"/>
      <c r="J170" s="231"/>
      <c r="K170" s="231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183</v>
      </c>
      <c r="AU170" s="240" t="s">
        <v>82</v>
      </c>
      <c r="AV170" s="13" t="s">
        <v>84</v>
      </c>
      <c r="AW170" s="13" t="s">
        <v>37</v>
      </c>
      <c r="AX170" s="13" t="s">
        <v>82</v>
      </c>
      <c r="AY170" s="240" t="s">
        <v>172</v>
      </c>
    </row>
    <row r="171" s="2" customFormat="1" ht="16.5" customHeight="1">
      <c r="A171" s="39"/>
      <c r="B171" s="40"/>
      <c r="C171" s="211" t="s">
        <v>659</v>
      </c>
      <c r="D171" s="211" t="s">
        <v>173</v>
      </c>
      <c r="E171" s="212" t="s">
        <v>1071</v>
      </c>
      <c r="F171" s="213" t="s">
        <v>1072</v>
      </c>
      <c r="G171" s="214" t="s">
        <v>297</v>
      </c>
      <c r="H171" s="215">
        <v>54.719999999999999</v>
      </c>
      <c r="I171" s="216"/>
      <c r="J171" s="217">
        <f>ROUND(I171*H171,2)</f>
        <v>0</v>
      </c>
      <c r="K171" s="213" t="s">
        <v>177</v>
      </c>
      <c r="L171" s="45"/>
      <c r="M171" s="218" t="s">
        <v>19</v>
      </c>
      <c r="N171" s="219" t="s">
        <v>45</v>
      </c>
      <c r="O171" s="85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171</v>
      </c>
      <c r="AT171" s="222" t="s">
        <v>173</v>
      </c>
      <c r="AU171" s="222" t="s">
        <v>82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1073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1074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82</v>
      </c>
    </row>
    <row r="173" s="2" customFormat="1">
      <c r="A173" s="39"/>
      <c r="B173" s="40"/>
      <c r="C173" s="41"/>
      <c r="D173" s="224" t="s">
        <v>181</v>
      </c>
      <c r="E173" s="41"/>
      <c r="F173" s="229" t="s">
        <v>1075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181</v>
      </c>
      <c r="AU173" s="18" t="s">
        <v>82</v>
      </c>
    </row>
    <row r="174" s="13" customFormat="1">
      <c r="A174" s="13"/>
      <c r="B174" s="230"/>
      <c r="C174" s="231"/>
      <c r="D174" s="224" t="s">
        <v>183</v>
      </c>
      <c r="E174" s="232" t="s">
        <v>475</v>
      </c>
      <c r="F174" s="233" t="s">
        <v>1076</v>
      </c>
      <c r="G174" s="231"/>
      <c r="H174" s="234">
        <v>54.719999999999999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183</v>
      </c>
      <c r="AU174" s="240" t="s">
        <v>82</v>
      </c>
      <c r="AV174" s="13" t="s">
        <v>84</v>
      </c>
      <c r="AW174" s="13" t="s">
        <v>37</v>
      </c>
      <c r="AX174" s="13" t="s">
        <v>82</v>
      </c>
      <c r="AY174" s="240" t="s">
        <v>172</v>
      </c>
    </row>
    <row r="175" s="2" customFormat="1" ht="21.75" customHeight="1">
      <c r="A175" s="39"/>
      <c r="B175" s="40"/>
      <c r="C175" s="211" t="s">
        <v>664</v>
      </c>
      <c r="D175" s="211" t="s">
        <v>173</v>
      </c>
      <c r="E175" s="212" t="s">
        <v>1077</v>
      </c>
      <c r="F175" s="213" t="s">
        <v>1078</v>
      </c>
      <c r="G175" s="214" t="s">
        <v>388</v>
      </c>
      <c r="H175" s="215">
        <v>1990</v>
      </c>
      <c r="I175" s="216"/>
      <c r="J175" s="217">
        <f>ROUND(I175*H175,2)</f>
        <v>0</v>
      </c>
      <c r="K175" s="213" t="s">
        <v>177</v>
      </c>
      <c r="L175" s="45"/>
      <c r="M175" s="218" t="s">
        <v>19</v>
      </c>
      <c r="N175" s="219" t="s">
        <v>45</v>
      </c>
      <c r="O175" s="85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2" t="s">
        <v>171</v>
      </c>
      <c r="AT175" s="222" t="s">
        <v>173</v>
      </c>
      <c r="AU175" s="222" t="s">
        <v>82</v>
      </c>
      <c r="AY175" s="18" t="s">
        <v>172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82</v>
      </c>
      <c r="BK175" s="223">
        <f>ROUND(I175*H175,2)</f>
        <v>0</v>
      </c>
      <c r="BL175" s="18" t="s">
        <v>171</v>
      </c>
      <c r="BM175" s="222" t="s">
        <v>1079</v>
      </c>
    </row>
    <row r="176" s="2" customFormat="1">
      <c r="A176" s="39"/>
      <c r="B176" s="40"/>
      <c r="C176" s="41"/>
      <c r="D176" s="224" t="s">
        <v>179</v>
      </c>
      <c r="E176" s="41"/>
      <c r="F176" s="225" t="s">
        <v>1080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179</v>
      </c>
      <c r="AU176" s="18" t="s">
        <v>82</v>
      </c>
    </row>
    <row r="177" s="2" customFormat="1">
      <c r="A177" s="39"/>
      <c r="B177" s="40"/>
      <c r="C177" s="41"/>
      <c r="D177" s="224" t="s">
        <v>181</v>
      </c>
      <c r="E177" s="41"/>
      <c r="F177" s="229" t="s">
        <v>1081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181</v>
      </c>
      <c r="AU177" s="18" t="s">
        <v>82</v>
      </c>
    </row>
    <row r="178" s="13" customFormat="1">
      <c r="A178" s="13"/>
      <c r="B178" s="230"/>
      <c r="C178" s="231"/>
      <c r="D178" s="224" t="s">
        <v>183</v>
      </c>
      <c r="E178" s="232" t="s">
        <v>469</v>
      </c>
      <c r="F178" s="233" t="s">
        <v>1082</v>
      </c>
      <c r="G178" s="231"/>
      <c r="H178" s="234">
        <v>810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183</v>
      </c>
      <c r="AU178" s="240" t="s">
        <v>82</v>
      </c>
      <c r="AV178" s="13" t="s">
        <v>84</v>
      </c>
      <c r="AW178" s="13" t="s">
        <v>37</v>
      </c>
      <c r="AX178" s="13" t="s">
        <v>74</v>
      </c>
      <c r="AY178" s="240" t="s">
        <v>172</v>
      </c>
    </row>
    <row r="179" s="13" customFormat="1">
      <c r="A179" s="13"/>
      <c r="B179" s="230"/>
      <c r="C179" s="231"/>
      <c r="D179" s="224" t="s">
        <v>183</v>
      </c>
      <c r="E179" s="232" t="s">
        <v>491</v>
      </c>
      <c r="F179" s="233" t="s">
        <v>1083</v>
      </c>
      <c r="G179" s="231"/>
      <c r="H179" s="234">
        <v>1180</v>
      </c>
      <c r="I179" s="235"/>
      <c r="J179" s="231"/>
      <c r="K179" s="231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183</v>
      </c>
      <c r="AU179" s="240" t="s">
        <v>82</v>
      </c>
      <c r="AV179" s="13" t="s">
        <v>84</v>
      </c>
      <c r="AW179" s="13" t="s">
        <v>37</v>
      </c>
      <c r="AX179" s="13" t="s">
        <v>74</v>
      </c>
      <c r="AY179" s="240" t="s">
        <v>172</v>
      </c>
    </row>
    <row r="180" s="13" customFormat="1">
      <c r="A180" s="13"/>
      <c r="B180" s="230"/>
      <c r="C180" s="231"/>
      <c r="D180" s="224" t="s">
        <v>183</v>
      </c>
      <c r="E180" s="232" t="s">
        <v>568</v>
      </c>
      <c r="F180" s="233" t="s">
        <v>569</v>
      </c>
      <c r="G180" s="231"/>
      <c r="H180" s="234">
        <v>1990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183</v>
      </c>
      <c r="AU180" s="240" t="s">
        <v>82</v>
      </c>
      <c r="AV180" s="13" t="s">
        <v>84</v>
      </c>
      <c r="AW180" s="13" t="s">
        <v>37</v>
      </c>
      <c r="AX180" s="13" t="s">
        <v>82</v>
      </c>
      <c r="AY180" s="240" t="s">
        <v>172</v>
      </c>
    </row>
    <row r="181" s="2" customFormat="1" ht="16.5" customHeight="1">
      <c r="A181" s="39"/>
      <c r="B181" s="40"/>
      <c r="C181" s="211" t="s">
        <v>545</v>
      </c>
      <c r="D181" s="211" t="s">
        <v>173</v>
      </c>
      <c r="E181" s="212" t="s">
        <v>1084</v>
      </c>
      <c r="F181" s="213" t="s">
        <v>1085</v>
      </c>
      <c r="G181" s="214" t="s">
        <v>388</v>
      </c>
      <c r="H181" s="215">
        <v>1050</v>
      </c>
      <c r="I181" s="216"/>
      <c r="J181" s="217">
        <f>ROUND(I181*H181,2)</f>
        <v>0</v>
      </c>
      <c r="K181" s="213" t="s">
        <v>177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82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1086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1087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82</v>
      </c>
    </row>
    <row r="183" s="2" customFormat="1">
      <c r="A183" s="39"/>
      <c r="B183" s="40"/>
      <c r="C183" s="41"/>
      <c r="D183" s="224" t="s">
        <v>181</v>
      </c>
      <c r="E183" s="41"/>
      <c r="F183" s="229" t="s">
        <v>1088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181</v>
      </c>
      <c r="AU183" s="18" t="s">
        <v>82</v>
      </c>
    </row>
    <row r="184" s="13" customFormat="1">
      <c r="A184" s="13"/>
      <c r="B184" s="230"/>
      <c r="C184" s="231"/>
      <c r="D184" s="224" t="s">
        <v>183</v>
      </c>
      <c r="E184" s="232" t="s">
        <v>471</v>
      </c>
      <c r="F184" s="233" t="s">
        <v>1089</v>
      </c>
      <c r="G184" s="231"/>
      <c r="H184" s="234">
        <v>525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183</v>
      </c>
      <c r="AU184" s="240" t="s">
        <v>82</v>
      </c>
      <c r="AV184" s="13" t="s">
        <v>84</v>
      </c>
      <c r="AW184" s="13" t="s">
        <v>37</v>
      </c>
      <c r="AX184" s="13" t="s">
        <v>74</v>
      </c>
      <c r="AY184" s="240" t="s">
        <v>172</v>
      </c>
    </row>
    <row r="185" s="13" customFormat="1">
      <c r="A185" s="13"/>
      <c r="B185" s="230"/>
      <c r="C185" s="231"/>
      <c r="D185" s="224" t="s">
        <v>183</v>
      </c>
      <c r="E185" s="232" t="s">
        <v>493</v>
      </c>
      <c r="F185" s="233" t="s">
        <v>1090</v>
      </c>
      <c r="G185" s="231"/>
      <c r="H185" s="234">
        <v>525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183</v>
      </c>
      <c r="AU185" s="240" t="s">
        <v>82</v>
      </c>
      <c r="AV185" s="13" t="s">
        <v>84</v>
      </c>
      <c r="AW185" s="13" t="s">
        <v>37</v>
      </c>
      <c r="AX185" s="13" t="s">
        <v>74</v>
      </c>
      <c r="AY185" s="240" t="s">
        <v>172</v>
      </c>
    </row>
    <row r="186" s="13" customFormat="1">
      <c r="A186" s="13"/>
      <c r="B186" s="230"/>
      <c r="C186" s="231"/>
      <c r="D186" s="224" t="s">
        <v>183</v>
      </c>
      <c r="E186" s="232" t="s">
        <v>512</v>
      </c>
      <c r="F186" s="233" t="s">
        <v>1091</v>
      </c>
      <c r="G186" s="231"/>
      <c r="H186" s="234">
        <v>1050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183</v>
      </c>
      <c r="AU186" s="240" t="s">
        <v>82</v>
      </c>
      <c r="AV186" s="13" t="s">
        <v>84</v>
      </c>
      <c r="AW186" s="13" t="s">
        <v>37</v>
      </c>
      <c r="AX186" s="13" t="s">
        <v>82</v>
      </c>
      <c r="AY186" s="240" t="s">
        <v>172</v>
      </c>
    </row>
    <row r="187" s="12" customFormat="1" ht="25.92" customHeight="1">
      <c r="A187" s="12"/>
      <c r="B187" s="197"/>
      <c r="C187" s="198"/>
      <c r="D187" s="199" t="s">
        <v>73</v>
      </c>
      <c r="E187" s="200" t="s">
        <v>191</v>
      </c>
      <c r="F187" s="200" t="s">
        <v>1092</v>
      </c>
      <c r="G187" s="198"/>
      <c r="H187" s="198"/>
      <c r="I187" s="201"/>
      <c r="J187" s="202">
        <f>BK187</f>
        <v>0</v>
      </c>
      <c r="K187" s="198"/>
      <c r="L187" s="203"/>
      <c r="M187" s="204"/>
      <c r="N187" s="205"/>
      <c r="O187" s="205"/>
      <c r="P187" s="206">
        <f>SUM(P188:P219)</f>
        <v>0</v>
      </c>
      <c r="Q187" s="205"/>
      <c r="R187" s="206">
        <f>SUM(R188:R219)</f>
        <v>0</v>
      </c>
      <c r="S187" s="205"/>
      <c r="T187" s="207">
        <f>SUM(T188:T219)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8" t="s">
        <v>171</v>
      </c>
      <c r="AT187" s="209" t="s">
        <v>73</v>
      </c>
      <c r="AU187" s="209" t="s">
        <v>74</v>
      </c>
      <c r="AY187" s="208" t="s">
        <v>172</v>
      </c>
      <c r="BK187" s="210">
        <f>SUM(BK188:BK219)</f>
        <v>0</v>
      </c>
    </row>
    <row r="188" s="2" customFormat="1" ht="16.5" customHeight="1">
      <c r="A188" s="39"/>
      <c r="B188" s="40"/>
      <c r="C188" s="211" t="s">
        <v>677</v>
      </c>
      <c r="D188" s="211" t="s">
        <v>173</v>
      </c>
      <c r="E188" s="212" t="s">
        <v>1093</v>
      </c>
      <c r="F188" s="213" t="s">
        <v>1094</v>
      </c>
      <c r="G188" s="214" t="s">
        <v>1095</v>
      </c>
      <c r="H188" s="215">
        <v>978</v>
      </c>
      <c r="I188" s="216"/>
      <c r="J188" s="217">
        <f>ROUND(I188*H188,2)</f>
        <v>0</v>
      </c>
      <c r="K188" s="213" t="s">
        <v>177</v>
      </c>
      <c r="L188" s="45"/>
      <c r="M188" s="218" t="s">
        <v>19</v>
      </c>
      <c r="N188" s="219" t="s">
        <v>45</v>
      </c>
      <c r="O188" s="85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171</v>
      </c>
      <c r="AT188" s="222" t="s">
        <v>173</v>
      </c>
      <c r="AU188" s="222" t="s">
        <v>82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1096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1097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82</v>
      </c>
    </row>
    <row r="190" s="2" customFormat="1">
      <c r="A190" s="39"/>
      <c r="B190" s="40"/>
      <c r="C190" s="41"/>
      <c r="D190" s="224" t="s">
        <v>181</v>
      </c>
      <c r="E190" s="41"/>
      <c r="F190" s="229" t="s">
        <v>1098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181</v>
      </c>
      <c r="AU190" s="18" t="s">
        <v>82</v>
      </c>
    </row>
    <row r="191" s="13" customFormat="1">
      <c r="A191" s="13"/>
      <c r="B191" s="230"/>
      <c r="C191" s="231"/>
      <c r="D191" s="224" t="s">
        <v>183</v>
      </c>
      <c r="E191" s="232" t="s">
        <v>722</v>
      </c>
      <c r="F191" s="233" t="s">
        <v>1099</v>
      </c>
      <c r="G191" s="231"/>
      <c r="H191" s="234">
        <v>84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183</v>
      </c>
      <c r="AU191" s="240" t="s">
        <v>82</v>
      </c>
      <c r="AV191" s="13" t="s">
        <v>84</v>
      </c>
      <c r="AW191" s="13" t="s">
        <v>37</v>
      </c>
      <c r="AX191" s="13" t="s">
        <v>74</v>
      </c>
      <c r="AY191" s="240" t="s">
        <v>172</v>
      </c>
    </row>
    <row r="192" s="13" customFormat="1">
      <c r="A192" s="13"/>
      <c r="B192" s="230"/>
      <c r="C192" s="231"/>
      <c r="D192" s="224" t="s">
        <v>183</v>
      </c>
      <c r="E192" s="232" t="s">
        <v>912</v>
      </c>
      <c r="F192" s="233" t="s">
        <v>1100</v>
      </c>
      <c r="G192" s="231"/>
      <c r="H192" s="234">
        <v>84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183</v>
      </c>
      <c r="AU192" s="240" t="s">
        <v>82</v>
      </c>
      <c r="AV192" s="13" t="s">
        <v>84</v>
      </c>
      <c r="AW192" s="13" t="s">
        <v>37</v>
      </c>
      <c r="AX192" s="13" t="s">
        <v>74</v>
      </c>
      <c r="AY192" s="240" t="s">
        <v>172</v>
      </c>
    </row>
    <row r="193" s="13" customFormat="1">
      <c r="A193" s="13"/>
      <c r="B193" s="230"/>
      <c r="C193" s="231"/>
      <c r="D193" s="224" t="s">
        <v>183</v>
      </c>
      <c r="E193" s="232" t="s">
        <v>930</v>
      </c>
      <c r="F193" s="233" t="s">
        <v>1101</v>
      </c>
      <c r="G193" s="231"/>
      <c r="H193" s="234">
        <v>450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183</v>
      </c>
      <c r="AU193" s="240" t="s">
        <v>82</v>
      </c>
      <c r="AV193" s="13" t="s">
        <v>84</v>
      </c>
      <c r="AW193" s="13" t="s">
        <v>37</v>
      </c>
      <c r="AX193" s="13" t="s">
        <v>74</v>
      </c>
      <c r="AY193" s="240" t="s">
        <v>172</v>
      </c>
    </row>
    <row r="194" s="13" customFormat="1">
      <c r="A194" s="13"/>
      <c r="B194" s="230"/>
      <c r="C194" s="231"/>
      <c r="D194" s="224" t="s">
        <v>183</v>
      </c>
      <c r="E194" s="232" t="s">
        <v>944</v>
      </c>
      <c r="F194" s="233" t="s">
        <v>1102</v>
      </c>
      <c r="G194" s="231"/>
      <c r="H194" s="234">
        <v>360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183</v>
      </c>
      <c r="AU194" s="240" t="s">
        <v>82</v>
      </c>
      <c r="AV194" s="13" t="s">
        <v>84</v>
      </c>
      <c r="AW194" s="13" t="s">
        <v>37</v>
      </c>
      <c r="AX194" s="13" t="s">
        <v>74</v>
      </c>
      <c r="AY194" s="240" t="s">
        <v>172</v>
      </c>
    </row>
    <row r="195" s="13" customFormat="1">
      <c r="A195" s="13"/>
      <c r="B195" s="230"/>
      <c r="C195" s="231"/>
      <c r="D195" s="224" t="s">
        <v>183</v>
      </c>
      <c r="E195" s="232" t="s">
        <v>1103</v>
      </c>
      <c r="F195" s="233" t="s">
        <v>1104</v>
      </c>
      <c r="G195" s="231"/>
      <c r="H195" s="234">
        <v>978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183</v>
      </c>
      <c r="AU195" s="240" t="s">
        <v>82</v>
      </c>
      <c r="AV195" s="13" t="s">
        <v>84</v>
      </c>
      <c r="AW195" s="13" t="s">
        <v>37</v>
      </c>
      <c r="AX195" s="13" t="s">
        <v>82</v>
      </c>
      <c r="AY195" s="240" t="s">
        <v>172</v>
      </c>
    </row>
    <row r="196" s="2" customFormat="1" ht="16.5" customHeight="1">
      <c r="A196" s="39"/>
      <c r="B196" s="40"/>
      <c r="C196" s="211" t="s">
        <v>7</v>
      </c>
      <c r="D196" s="211" t="s">
        <v>173</v>
      </c>
      <c r="E196" s="212" t="s">
        <v>1105</v>
      </c>
      <c r="F196" s="213" t="s">
        <v>1106</v>
      </c>
      <c r="G196" s="214" t="s">
        <v>313</v>
      </c>
      <c r="H196" s="215">
        <v>4.29</v>
      </c>
      <c r="I196" s="216"/>
      <c r="J196" s="217">
        <f>ROUND(I196*H196,2)</f>
        <v>0</v>
      </c>
      <c r="K196" s="213" t="s">
        <v>177</v>
      </c>
      <c r="L196" s="45"/>
      <c r="M196" s="218" t="s">
        <v>19</v>
      </c>
      <c r="N196" s="219" t="s">
        <v>45</v>
      </c>
      <c r="O196" s="85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171</v>
      </c>
      <c r="AT196" s="222" t="s">
        <v>173</v>
      </c>
      <c r="AU196" s="222" t="s">
        <v>82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1107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1108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82</v>
      </c>
    </row>
    <row r="198" s="2" customFormat="1">
      <c r="A198" s="39"/>
      <c r="B198" s="40"/>
      <c r="C198" s="41"/>
      <c r="D198" s="224" t="s">
        <v>181</v>
      </c>
      <c r="E198" s="41"/>
      <c r="F198" s="229" t="s">
        <v>1068</v>
      </c>
      <c r="G198" s="41"/>
      <c r="H198" s="41"/>
      <c r="I198" s="226"/>
      <c r="J198" s="41"/>
      <c r="K198" s="41"/>
      <c r="L198" s="45"/>
      <c r="M198" s="227"/>
      <c r="N198" s="22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181</v>
      </c>
      <c r="AU198" s="18" t="s">
        <v>82</v>
      </c>
    </row>
    <row r="199" s="13" customFormat="1">
      <c r="A199" s="13"/>
      <c r="B199" s="230"/>
      <c r="C199" s="231"/>
      <c r="D199" s="224" t="s">
        <v>183</v>
      </c>
      <c r="E199" s="232" t="s">
        <v>477</v>
      </c>
      <c r="F199" s="233" t="s">
        <v>1109</v>
      </c>
      <c r="G199" s="231"/>
      <c r="H199" s="234">
        <v>2.145</v>
      </c>
      <c r="I199" s="235"/>
      <c r="J199" s="231"/>
      <c r="K199" s="231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183</v>
      </c>
      <c r="AU199" s="240" t="s">
        <v>82</v>
      </c>
      <c r="AV199" s="13" t="s">
        <v>84</v>
      </c>
      <c r="AW199" s="13" t="s">
        <v>37</v>
      </c>
      <c r="AX199" s="13" t="s">
        <v>74</v>
      </c>
      <c r="AY199" s="240" t="s">
        <v>172</v>
      </c>
    </row>
    <row r="200" s="13" customFormat="1">
      <c r="A200" s="13"/>
      <c r="B200" s="230"/>
      <c r="C200" s="231"/>
      <c r="D200" s="224" t="s">
        <v>183</v>
      </c>
      <c r="E200" s="232" t="s">
        <v>499</v>
      </c>
      <c r="F200" s="233" t="s">
        <v>1110</v>
      </c>
      <c r="G200" s="231"/>
      <c r="H200" s="234">
        <v>2.145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183</v>
      </c>
      <c r="AU200" s="240" t="s">
        <v>82</v>
      </c>
      <c r="AV200" s="13" t="s">
        <v>84</v>
      </c>
      <c r="AW200" s="13" t="s">
        <v>37</v>
      </c>
      <c r="AX200" s="13" t="s">
        <v>74</v>
      </c>
      <c r="AY200" s="240" t="s">
        <v>172</v>
      </c>
    </row>
    <row r="201" s="13" customFormat="1">
      <c r="A201" s="13"/>
      <c r="B201" s="230"/>
      <c r="C201" s="231"/>
      <c r="D201" s="224" t="s">
        <v>183</v>
      </c>
      <c r="E201" s="232" t="s">
        <v>681</v>
      </c>
      <c r="F201" s="233" t="s">
        <v>682</v>
      </c>
      <c r="G201" s="231"/>
      <c r="H201" s="234">
        <v>4.29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183</v>
      </c>
      <c r="AU201" s="240" t="s">
        <v>82</v>
      </c>
      <c r="AV201" s="13" t="s">
        <v>84</v>
      </c>
      <c r="AW201" s="13" t="s">
        <v>37</v>
      </c>
      <c r="AX201" s="13" t="s">
        <v>82</v>
      </c>
      <c r="AY201" s="240" t="s">
        <v>172</v>
      </c>
    </row>
    <row r="202" s="2" customFormat="1" ht="16.5" customHeight="1">
      <c r="A202" s="39"/>
      <c r="B202" s="40"/>
      <c r="C202" s="211" t="s">
        <v>485</v>
      </c>
      <c r="D202" s="211" t="s">
        <v>173</v>
      </c>
      <c r="E202" s="212" t="s">
        <v>1111</v>
      </c>
      <c r="F202" s="213" t="s">
        <v>1112</v>
      </c>
      <c r="G202" s="214" t="s">
        <v>297</v>
      </c>
      <c r="H202" s="215">
        <v>0.64400000000000002</v>
      </c>
      <c r="I202" s="216"/>
      <c r="J202" s="217">
        <f>ROUND(I202*H202,2)</f>
        <v>0</v>
      </c>
      <c r="K202" s="213" t="s">
        <v>177</v>
      </c>
      <c r="L202" s="45"/>
      <c r="M202" s="218" t="s">
        <v>19</v>
      </c>
      <c r="N202" s="219" t="s">
        <v>45</v>
      </c>
      <c r="O202" s="85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2" t="s">
        <v>171</v>
      </c>
      <c r="AT202" s="222" t="s">
        <v>173</v>
      </c>
      <c r="AU202" s="222" t="s">
        <v>82</v>
      </c>
      <c r="AY202" s="18" t="s">
        <v>172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8" t="s">
        <v>82</v>
      </c>
      <c r="BK202" s="223">
        <f>ROUND(I202*H202,2)</f>
        <v>0</v>
      </c>
      <c r="BL202" s="18" t="s">
        <v>171</v>
      </c>
      <c r="BM202" s="222" t="s">
        <v>1113</v>
      </c>
    </row>
    <row r="203" s="2" customFormat="1">
      <c r="A203" s="39"/>
      <c r="B203" s="40"/>
      <c r="C203" s="41"/>
      <c r="D203" s="224" t="s">
        <v>179</v>
      </c>
      <c r="E203" s="41"/>
      <c r="F203" s="225" t="s">
        <v>1074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82</v>
      </c>
    </row>
    <row r="204" s="2" customFormat="1">
      <c r="A204" s="39"/>
      <c r="B204" s="40"/>
      <c r="C204" s="41"/>
      <c r="D204" s="224" t="s">
        <v>181</v>
      </c>
      <c r="E204" s="41"/>
      <c r="F204" s="229" t="s">
        <v>1114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181</v>
      </c>
      <c r="AU204" s="18" t="s">
        <v>82</v>
      </c>
    </row>
    <row r="205" s="13" customFormat="1">
      <c r="A205" s="13"/>
      <c r="B205" s="230"/>
      <c r="C205" s="231"/>
      <c r="D205" s="224" t="s">
        <v>183</v>
      </c>
      <c r="E205" s="232" t="s">
        <v>715</v>
      </c>
      <c r="F205" s="233" t="s">
        <v>1115</v>
      </c>
      <c r="G205" s="231"/>
      <c r="H205" s="234">
        <v>0.64349999999999996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183</v>
      </c>
      <c r="AU205" s="240" t="s">
        <v>82</v>
      </c>
      <c r="AV205" s="13" t="s">
        <v>84</v>
      </c>
      <c r="AW205" s="13" t="s">
        <v>37</v>
      </c>
      <c r="AX205" s="13" t="s">
        <v>82</v>
      </c>
      <c r="AY205" s="240" t="s">
        <v>172</v>
      </c>
    </row>
    <row r="206" s="2" customFormat="1" ht="24.15" customHeight="1">
      <c r="A206" s="39"/>
      <c r="B206" s="40"/>
      <c r="C206" s="211" t="s">
        <v>693</v>
      </c>
      <c r="D206" s="211" t="s">
        <v>173</v>
      </c>
      <c r="E206" s="212" t="s">
        <v>1116</v>
      </c>
      <c r="F206" s="213" t="s">
        <v>1117</v>
      </c>
      <c r="G206" s="214" t="s">
        <v>313</v>
      </c>
      <c r="H206" s="215">
        <v>108.15000000000001</v>
      </c>
      <c r="I206" s="216"/>
      <c r="J206" s="217">
        <f>ROUND(I206*H206,2)</f>
        <v>0</v>
      </c>
      <c r="K206" s="213" t="s">
        <v>177</v>
      </c>
      <c r="L206" s="45"/>
      <c r="M206" s="218" t="s">
        <v>19</v>
      </c>
      <c r="N206" s="219" t="s">
        <v>45</v>
      </c>
      <c r="O206" s="85"/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2" t="s">
        <v>171</v>
      </c>
      <c r="AT206" s="222" t="s">
        <v>173</v>
      </c>
      <c r="AU206" s="222" t="s">
        <v>82</v>
      </c>
      <c r="AY206" s="18" t="s">
        <v>172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8" t="s">
        <v>82</v>
      </c>
      <c r="BK206" s="223">
        <f>ROUND(I206*H206,2)</f>
        <v>0</v>
      </c>
      <c r="BL206" s="18" t="s">
        <v>171</v>
      </c>
      <c r="BM206" s="222" t="s">
        <v>1118</v>
      </c>
    </row>
    <row r="207" s="2" customFormat="1">
      <c r="A207" s="39"/>
      <c r="B207" s="40"/>
      <c r="C207" s="41"/>
      <c r="D207" s="224" t="s">
        <v>179</v>
      </c>
      <c r="E207" s="41"/>
      <c r="F207" s="225" t="s">
        <v>1119</v>
      </c>
      <c r="G207" s="41"/>
      <c r="H207" s="41"/>
      <c r="I207" s="226"/>
      <c r="J207" s="41"/>
      <c r="K207" s="41"/>
      <c r="L207" s="45"/>
      <c r="M207" s="227"/>
      <c r="N207" s="22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179</v>
      </c>
      <c r="AU207" s="18" t="s">
        <v>82</v>
      </c>
    </row>
    <row r="208" s="2" customFormat="1">
      <c r="A208" s="39"/>
      <c r="B208" s="40"/>
      <c r="C208" s="41"/>
      <c r="D208" s="224" t="s">
        <v>181</v>
      </c>
      <c r="E208" s="41"/>
      <c r="F208" s="229" t="s">
        <v>1120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181</v>
      </c>
      <c r="AU208" s="18" t="s">
        <v>82</v>
      </c>
    </row>
    <row r="209" s="13" customFormat="1">
      <c r="A209" s="13"/>
      <c r="B209" s="230"/>
      <c r="C209" s="231"/>
      <c r="D209" s="224" t="s">
        <v>183</v>
      </c>
      <c r="E209" s="232" t="s">
        <v>687</v>
      </c>
      <c r="F209" s="233" t="s">
        <v>1121</v>
      </c>
      <c r="G209" s="231"/>
      <c r="H209" s="234">
        <v>47.400000000000006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183</v>
      </c>
      <c r="AU209" s="240" t="s">
        <v>82</v>
      </c>
      <c r="AV209" s="13" t="s">
        <v>84</v>
      </c>
      <c r="AW209" s="13" t="s">
        <v>37</v>
      </c>
      <c r="AX209" s="13" t="s">
        <v>74</v>
      </c>
      <c r="AY209" s="240" t="s">
        <v>172</v>
      </c>
    </row>
    <row r="210" s="13" customFormat="1">
      <c r="A210" s="13"/>
      <c r="B210" s="230"/>
      <c r="C210" s="231"/>
      <c r="D210" s="224" t="s">
        <v>183</v>
      </c>
      <c r="E210" s="232" t="s">
        <v>910</v>
      </c>
      <c r="F210" s="233" t="s">
        <v>1122</v>
      </c>
      <c r="G210" s="231"/>
      <c r="H210" s="234">
        <v>60.750000000000007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183</v>
      </c>
      <c r="AU210" s="240" t="s">
        <v>82</v>
      </c>
      <c r="AV210" s="13" t="s">
        <v>84</v>
      </c>
      <c r="AW210" s="13" t="s">
        <v>37</v>
      </c>
      <c r="AX210" s="13" t="s">
        <v>74</v>
      </c>
      <c r="AY210" s="240" t="s">
        <v>172</v>
      </c>
    </row>
    <row r="211" s="13" customFormat="1">
      <c r="A211" s="13"/>
      <c r="B211" s="230"/>
      <c r="C211" s="231"/>
      <c r="D211" s="224" t="s">
        <v>183</v>
      </c>
      <c r="E211" s="232" t="s">
        <v>1123</v>
      </c>
      <c r="F211" s="233" t="s">
        <v>1124</v>
      </c>
      <c r="G211" s="231"/>
      <c r="H211" s="234">
        <v>108.15000000000001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183</v>
      </c>
      <c r="AU211" s="240" t="s">
        <v>82</v>
      </c>
      <c r="AV211" s="13" t="s">
        <v>84</v>
      </c>
      <c r="AW211" s="13" t="s">
        <v>37</v>
      </c>
      <c r="AX211" s="13" t="s">
        <v>82</v>
      </c>
      <c r="AY211" s="240" t="s">
        <v>172</v>
      </c>
    </row>
    <row r="212" s="2" customFormat="1" ht="24.15" customHeight="1">
      <c r="A212" s="39"/>
      <c r="B212" s="40"/>
      <c r="C212" s="211" t="s">
        <v>700</v>
      </c>
      <c r="D212" s="211" t="s">
        <v>173</v>
      </c>
      <c r="E212" s="212" t="s">
        <v>1125</v>
      </c>
      <c r="F212" s="213" t="s">
        <v>1126</v>
      </c>
      <c r="G212" s="214" t="s">
        <v>313</v>
      </c>
      <c r="H212" s="215">
        <v>124.8</v>
      </c>
      <c r="I212" s="216"/>
      <c r="J212" s="217">
        <f>ROUND(I212*H212,2)</f>
        <v>0</v>
      </c>
      <c r="K212" s="213" t="s">
        <v>177</v>
      </c>
      <c r="L212" s="45"/>
      <c r="M212" s="218" t="s">
        <v>19</v>
      </c>
      <c r="N212" s="219" t="s">
        <v>45</v>
      </c>
      <c r="O212" s="85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171</v>
      </c>
      <c r="AT212" s="222" t="s">
        <v>173</v>
      </c>
      <c r="AU212" s="222" t="s">
        <v>82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1127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1128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82</v>
      </c>
    </row>
    <row r="214" s="2" customFormat="1">
      <c r="A214" s="39"/>
      <c r="B214" s="40"/>
      <c r="C214" s="41"/>
      <c r="D214" s="224" t="s">
        <v>181</v>
      </c>
      <c r="E214" s="41"/>
      <c r="F214" s="229" t="s">
        <v>1068</v>
      </c>
      <c r="G214" s="41"/>
      <c r="H214" s="41"/>
      <c r="I214" s="226"/>
      <c r="J214" s="41"/>
      <c r="K214" s="41"/>
      <c r="L214" s="45"/>
      <c r="M214" s="227"/>
      <c r="N214" s="22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181</v>
      </c>
      <c r="AU214" s="18" t="s">
        <v>82</v>
      </c>
    </row>
    <row r="215" s="13" customFormat="1">
      <c r="A215" s="13"/>
      <c r="B215" s="230"/>
      <c r="C215" s="231"/>
      <c r="D215" s="224" t="s">
        <v>183</v>
      </c>
      <c r="E215" s="232" t="s">
        <v>692</v>
      </c>
      <c r="F215" s="233" t="s">
        <v>1129</v>
      </c>
      <c r="G215" s="231"/>
      <c r="H215" s="234">
        <v>124.80000000000001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183</v>
      </c>
      <c r="AU215" s="240" t="s">
        <v>82</v>
      </c>
      <c r="AV215" s="13" t="s">
        <v>84</v>
      </c>
      <c r="AW215" s="13" t="s">
        <v>37</v>
      </c>
      <c r="AX215" s="13" t="s">
        <v>82</v>
      </c>
      <c r="AY215" s="240" t="s">
        <v>172</v>
      </c>
    </row>
    <row r="216" s="2" customFormat="1" ht="24.15" customHeight="1">
      <c r="A216" s="39"/>
      <c r="B216" s="40"/>
      <c r="C216" s="211" t="s">
        <v>547</v>
      </c>
      <c r="D216" s="211" t="s">
        <v>173</v>
      </c>
      <c r="E216" s="212" t="s">
        <v>1130</v>
      </c>
      <c r="F216" s="213" t="s">
        <v>1131</v>
      </c>
      <c r="G216" s="214" t="s">
        <v>297</v>
      </c>
      <c r="H216" s="215">
        <v>22.463999999999999</v>
      </c>
      <c r="I216" s="216"/>
      <c r="J216" s="217">
        <f>ROUND(I216*H216,2)</f>
        <v>0</v>
      </c>
      <c r="K216" s="213" t="s">
        <v>177</v>
      </c>
      <c r="L216" s="45"/>
      <c r="M216" s="218" t="s">
        <v>19</v>
      </c>
      <c r="N216" s="219" t="s">
        <v>45</v>
      </c>
      <c r="O216" s="85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2" t="s">
        <v>171</v>
      </c>
      <c r="AT216" s="222" t="s">
        <v>173</v>
      </c>
      <c r="AU216" s="222" t="s">
        <v>82</v>
      </c>
      <c r="AY216" s="18" t="s">
        <v>172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8" t="s">
        <v>82</v>
      </c>
      <c r="BK216" s="223">
        <f>ROUND(I216*H216,2)</f>
        <v>0</v>
      </c>
      <c r="BL216" s="18" t="s">
        <v>171</v>
      </c>
      <c r="BM216" s="222" t="s">
        <v>1132</v>
      </c>
    </row>
    <row r="217" s="2" customFormat="1">
      <c r="A217" s="39"/>
      <c r="B217" s="40"/>
      <c r="C217" s="41"/>
      <c r="D217" s="224" t="s">
        <v>179</v>
      </c>
      <c r="E217" s="41"/>
      <c r="F217" s="225" t="s">
        <v>1133</v>
      </c>
      <c r="G217" s="41"/>
      <c r="H217" s="41"/>
      <c r="I217" s="226"/>
      <c r="J217" s="41"/>
      <c r="K217" s="41"/>
      <c r="L217" s="45"/>
      <c r="M217" s="227"/>
      <c r="N217" s="22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179</v>
      </c>
      <c r="AU217" s="18" t="s">
        <v>82</v>
      </c>
    </row>
    <row r="218" s="2" customFormat="1">
      <c r="A218" s="39"/>
      <c r="B218" s="40"/>
      <c r="C218" s="41"/>
      <c r="D218" s="224" t="s">
        <v>181</v>
      </c>
      <c r="E218" s="41"/>
      <c r="F218" s="229" t="s">
        <v>1114</v>
      </c>
      <c r="G218" s="41"/>
      <c r="H218" s="41"/>
      <c r="I218" s="226"/>
      <c r="J218" s="41"/>
      <c r="K218" s="41"/>
      <c r="L218" s="45"/>
      <c r="M218" s="227"/>
      <c r="N218" s="228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181</v>
      </c>
      <c r="AU218" s="18" t="s">
        <v>82</v>
      </c>
    </row>
    <row r="219" s="13" customFormat="1">
      <c r="A219" s="13"/>
      <c r="B219" s="230"/>
      <c r="C219" s="231"/>
      <c r="D219" s="224" t="s">
        <v>183</v>
      </c>
      <c r="E219" s="232" t="s">
        <v>698</v>
      </c>
      <c r="F219" s="233" t="s">
        <v>1134</v>
      </c>
      <c r="G219" s="231"/>
      <c r="H219" s="234">
        <v>22.463999999999999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183</v>
      </c>
      <c r="AU219" s="240" t="s">
        <v>82</v>
      </c>
      <c r="AV219" s="13" t="s">
        <v>84</v>
      </c>
      <c r="AW219" s="13" t="s">
        <v>37</v>
      </c>
      <c r="AX219" s="13" t="s">
        <v>82</v>
      </c>
      <c r="AY219" s="240" t="s">
        <v>172</v>
      </c>
    </row>
    <row r="220" s="12" customFormat="1" ht="25.92" customHeight="1">
      <c r="A220" s="12"/>
      <c r="B220" s="197"/>
      <c r="C220" s="198"/>
      <c r="D220" s="199" t="s">
        <v>73</v>
      </c>
      <c r="E220" s="200" t="s">
        <v>171</v>
      </c>
      <c r="F220" s="200" t="s">
        <v>650</v>
      </c>
      <c r="G220" s="198"/>
      <c r="H220" s="198"/>
      <c r="I220" s="201"/>
      <c r="J220" s="202">
        <f>BK220</f>
        <v>0</v>
      </c>
      <c r="K220" s="198"/>
      <c r="L220" s="203"/>
      <c r="M220" s="204"/>
      <c r="N220" s="205"/>
      <c r="O220" s="205"/>
      <c r="P220" s="206">
        <f>SUM(P221:P271)</f>
        <v>0</v>
      </c>
      <c r="Q220" s="205"/>
      <c r="R220" s="206">
        <f>SUM(R221:R271)</f>
        <v>0</v>
      </c>
      <c r="S220" s="205"/>
      <c r="T220" s="207">
        <f>SUM(T221:T271)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8" t="s">
        <v>171</v>
      </c>
      <c r="AT220" s="209" t="s">
        <v>73</v>
      </c>
      <c r="AU220" s="209" t="s">
        <v>74</v>
      </c>
      <c r="AY220" s="208" t="s">
        <v>172</v>
      </c>
      <c r="BK220" s="210">
        <f>SUM(BK221:BK271)</f>
        <v>0</v>
      </c>
    </row>
    <row r="221" s="2" customFormat="1" ht="24.15" customHeight="1">
      <c r="A221" s="39"/>
      <c r="B221" s="40"/>
      <c r="C221" s="211" t="s">
        <v>717</v>
      </c>
      <c r="D221" s="211" t="s">
        <v>173</v>
      </c>
      <c r="E221" s="212" t="s">
        <v>1135</v>
      </c>
      <c r="F221" s="213" t="s">
        <v>1136</v>
      </c>
      <c r="G221" s="214" t="s">
        <v>313</v>
      </c>
      <c r="H221" s="215">
        <v>1511</v>
      </c>
      <c r="I221" s="216"/>
      <c r="J221" s="217">
        <f>ROUND(I221*H221,2)</f>
        <v>0</v>
      </c>
      <c r="K221" s="213" t="s">
        <v>177</v>
      </c>
      <c r="L221" s="45"/>
      <c r="M221" s="218" t="s">
        <v>19</v>
      </c>
      <c r="N221" s="219" t="s">
        <v>45</v>
      </c>
      <c r="O221" s="85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2" t="s">
        <v>171</v>
      </c>
      <c r="AT221" s="222" t="s">
        <v>173</v>
      </c>
      <c r="AU221" s="222" t="s">
        <v>82</v>
      </c>
      <c r="AY221" s="18" t="s">
        <v>172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8" t="s">
        <v>82</v>
      </c>
      <c r="BK221" s="223">
        <f>ROUND(I221*H221,2)</f>
        <v>0</v>
      </c>
      <c r="BL221" s="18" t="s">
        <v>171</v>
      </c>
      <c r="BM221" s="222" t="s">
        <v>1137</v>
      </c>
    </row>
    <row r="222" s="2" customFormat="1">
      <c r="A222" s="39"/>
      <c r="B222" s="40"/>
      <c r="C222" s="41"/>
      <c r="D222" s="224" t="s">
        <v>179</v>
      </c>
      <c r="E222" s="41"/>
      <c r="F222" s="225" t="s">
        <v>1138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179</v>
      </c>
      <c r="AU222" s="18" t="s">
        <v>82</v>
      </c>
    </row>
    <row r="223" s="2" customFormat="1">
      <c r="A223" s="39"/>
      <c r="B223" s="40"/>
      <c r="C223" s="41"/>
      <c r="D223" s="224" t="s">
        <v>181</v>
      </c>
      <c r="E223" s="41"/>
      <c r="F223" s="229" t="s">
        <v>654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181</v>
      </c>
      <c r="AU223" s="18" t="s">
        <v>82</v>
      </c>
    </row>
    <row r="224" s="13" customFormat="1">
      <c r="A224" s="13"/>
      <c r="B224" s="230"/>
      <c r="C224" s="231"/>
      <c r="D224" s="224" t="s">
        <v>183</v>
      </c>
      <c r="E224" s="232" t="s">
        <v>480</v>
      </c>
      <c r="F224" s="233" t="s">
        <v>1139</v>
      </c>
      <c r="G224" s="231"/>
      <c r="H224" s="234">
        <v>1365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183</v>
      </c>
      <c r="AU224" s="240" t="s">
        <v>82</v>
      </c>
      <c r="AV224" s="13" t="s">
        <v>84</v>
      </c>
      <c r="AW224" s="13" t="s">
        <v>37</v>
      </c>
      <c r="AX224" s="13" t="s">
        <v>74</v>
      </c>
      <c r="AY224" s="240" t="s">
        <v>172</v>
      </c>
    </row>
    <row r="225" s="13" customFormat="1">
      <c r="A225" s="13"/>
      <c r="B225" s="230"/>
      <c r="C225" s="231"/>
      <c r="D225" s="224" t="s">
        <v>183</v>
      </c>
      <c r="E225" s="232" t="s">
        <v>500</v>
      </c>
      <c r="F225" s="233" t="s">
        <v>1140</v>
      </c>
      <c r="G225" s="231"/>
      <c r="H225" s="234">
        <v>76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183</v>
      </c>
      <c r="AU225" s="240" t="s">
        <v>82</v>
      </c>
      <c r="AV225" s="13" t="s">
        <v>84</v>
      </c>
      <c r="AW225" s="13" t="s">
        <v>37</v>
      </c>
      <c r="AX225" s="13" t="s">
        <v>74</v>
      </c>
      <c r="AY225" s="240" t="s">
        <v>172</v>
      </c>
    </row>
    <row r="226" s="13" customFormat="1">
      <c r="A226" s="13"/>
      <c r="B226" s="230"/>
      <c r="C226" s="231"/>
      <c r="D226" s="224" t="s">
        <v>183</v>
      </c>
      <c r="E226" s="232" t="s">
        <v>515</v>
      </c>
      <c r="F226" s="233" t="s">
        <v>1141</v>
      </c>
      <c r="G226" s="231"/>
      <c r="H226" s="234">
        <v>70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183</v>
      </c>
      <c r="AU226" s="240" t="s">
        <v>82</v>
      </c>
      <c r="AV226" s="13" t="s">
        <v>84</v>
      </c>
      <c r="AW226" s="13" t="s">
        <v>37</v>
      </c>
      <c r="AX226" s="13" t="s">
        <v>74</v>
      </c>
      <c r="AY226" s="240" t="s">
        <v>172</v>
      </c>
    </row>
    <row r="227" s="13" customFormat="1">
      <c r="A227" s="13"/>
      <c r="B227" s="230"/>
      <c r="C227" s="231"/>
      <c r="D227" s="224" t="s">
        <v>183</v>
      </c>
      <c r="E227" s="232" t="s">
        <v>709</v>
      </c>
      <c r="F227" s="233" t="s">
        <v>710</v>
      </c>
      <c r="G227" s="231"/>
      <c r="H227" s="234">
        <v>1511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183</v>
      </c>
      <c r="AU227" s="240" t="s">
        <v>82</v>
      </c>
      <c r="AV227" s="13" t="s">
        <v>84</v>
      </c>
      <c r="AW227" s="13" t="s">
        <v>37</v>
      </c>
      <c r="AX227" s="13" t="s">
        <v>82</v>
      </c>
      <c r="AY227" s="240" t="s">
        <v>172</v>
      </c>
    </row>
    <row r="228" s="2" customFormat="1" ht="24.15" customHeight="1">
      <c r="A228" s="39"/>
      <c r="B228" s="40"/>
      <c r="C228" s="211" t="s">
        <v>724</v>
      </c>
      <c r="D228" s="211" t="s">
        <v>173</v>
      </c>
      <c r="E228" s="212" t="s">
        <v>1142</v>
      </c>
      <c r="F228" s="213" t="s">
        <v>1143</v>
      </c>
      <c r="G228" s="214" t="s">
        <v>313</v>
      </c>
      <c r="H228" s="215">
        <v>620.54999999999995</v>
      </c>
      <c r="I228" s="216"/>
      <c r="J228" s="217">
        <f>ROUND(I228*H228,2)</f>
        <v>0</v>
      </c>
      <c r="K228" s="213" t="s">
        <v>177</v>
      </c>
      <c r="L228" s="45"/>
      <c r="M228" s="218" t="s">
        <v>19</v>
      </c>
      <c r="N228" s="219" t="s">
        <v>45</v>
      </c>
      <c r="O228" s="85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2" t="s">
        <v>171</v>
      </c>
      <c r="AT228" s="222" t="s">
        <v>173</v>
      </c>
      <c r="AU228" s="222" t="s">
        <v>82</v>
      </c>
      <c r="AY228" s="18" t="s">
        <v>172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8" t="s">
        <v>82</v>
      </c>
      <c r="BK228" s="223">
        <f>ROUND(I228*H228,2)</f>
        <v>0</v>
      </c>
      <c r="BL228" s="18" t="s">
        <v>171</v>
      </c>
      <c r="BM228" s="222" t="s">
        <v>1144</v>
      </c>
    </row>
    <row r="229" s="2" customFormat="1">
      <c r="A229" s="39"/>
      <c r="B229" s="40"/>
      <c r="C229" s="41"/>
      <c r="D229" s="224" t="s">
        <v>179</v>
      </c>
      <c r="E229" s="41"/>
      <c r="F229" s="225" t="s">
        <v>1145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179</v>
      </c>
      <c r="AU229" s="18" t="s">
        <v>82</v>
      </c>
    </row>
    <row r="230" s="2" customFormat="1">
      <c r="A230" s="39"/>
      <c r="B230" s="40"/>
      <c r="C230" s="41"/>
      <c r="D230" s="224" t="s">
        <v>181</v>
      </c>
      <c r="E230" s="41"/>
      <c r="F230" s="229" t="s">
        <v>1120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181</v>
      </c>
      <c r="AU230" s="18" t="s">
        <v>82</v>
      </c>
    </row>
    <row r="231" s="13" customFormat="1">
      <c r="A231" s="13"/>
      <c r="B231" s="230"/>
      <c r="C231" s="231"/>
      <c r="D231" s="224" t="s">
        <v>183</v>
      </c>
      <c r="E231" s="232" t="s">
        <v>481</v>
      </c>
      <c r="F231" s="233" t="s">
        <v>1146</v>
      </c>
      <c r="G231" s="231"/>
      <c r="H231" s="234">
        <v>350.69999999999999</v>
      </c>
      <c r="I231" s="235"/>
      <c r="J231" s="231"/>
      <c r="K231" s="231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183</v>
      </c>
      <c r="AU231" s="240" t="s">
        <v>82</v>
      </c>
      <c r="AV231" s="13" t="s">
        <v>84</v>
      </c>
      <c r="AW231" s="13" t="s">
        <v>37</v>
      </c>
      <c r="AX231" s="13" t="s">
        <v>74</v>
      </c>
      <c r="AY231" s="240" t="s">
        <v>172</v>
      </c>
    </row>
    <row r="232" s="13" customFormat="1">
      <c r="A232" s="13"/>
      <c r="B232" s="230"/>
      <c r="C232" s="231"/>
      <c r="D232" s="224" t="s">
        <v>183</v>
      </c>
      <c r="E232" s="232" t="s">
        <v>502</v>
      </c>
      <c r="F232" s="233" t="s">
        <v>1147</v>
      </c>
      <c r="G232" s="231"/>
      <c r="H232" s="234">
        <v>269.84999999999997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183</v>
      </c>
      <c r="AU232" s="240" t="s">
        <v>82</v>
      </c>
      <c r="AV232" s="13" t="s">
        <v>84</v>
      </c>
      <c r="AW232" s="13" t="s">
        <v>37</v>
      </c>
      <c r="AX232" s="13" t="s">
        <v>74</v>
      </c>
      <c r="AY232" s="240" t="s">
        <v>172</v>
      </c>
    </row>
    <row r="233" s="13" customFormat="1">
      <c r="A233" s="13"/>
      <c r="B233" s="230"/>
      <c r="C233" s="231"/>
      <c r="D233" s="224" t="s">
        <v>183</v>
      </c>
      <c r="E233" s="232" t="s">
        <v>517</v>
      </c>
      <c r="F233" s="233" t="s">
        <v>1148</v>
      </c>
      <c r="G233" s="231"/>
      <c r="H233" s="234">
        <v>620.54999999999995</v>
      </c>
      <c r="I233" s="235"/>
      <c r="J233" s="231"/>
      <c r="K233" s="231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183</v>
      </c>
      <c r="AU233" s="240" t="s">
        <v>82</v>
      </c>
      <c r="AV233" s="13" t="s">
        <v>84</v>
      </c>
      <c r="AW233" s="13" t="s">
        <v>37</v>
      </c>
      <c r="AX233" s="13" t="s">
        <v>82</v>
      </c>
      <c r="AY233" s="240" t="s">
        <v>172</v>
      </c>
    </row>
    <row r="234" s="2" customFormat="1" ht="24.15" customHeight="1">
      <c r="A234" s="39"/>
      <c r="B234" s="40"/>
      <c r="C234" s="211" t="s">
        <v>731</v>
      </c>
      <c r="D234" s="211" t="s">
        <v>173</v>
      </c>
      <c r="E234" s="212" t="s">
        <v>1149</v>
      </c>
      <c r="F234" s="213" t="s">
        <v>1150</v>
      </c>
      <c r="G234" s="214" t="s">
        <v>313</v>
      </c>
      <c r="H234" s="215">
        <v>118.59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1151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1152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2" customFormat="1">
      <c r="A236" s="39"/>
      <c r="B236" s="40"/>
      <c r="C236" s="41"/>
      <c r="D236" s="224" t="s">
        <v>181</v>
      </c>
      <c r="E236" s="41"/>
      <c r="F236" s="229" t="s">
        <v>1153</v>
      </c>
      <c r="G236" s="41"/>
      <c r="H236" s="41"/>
      <c r="I236" s="226"/>
      <c r="J236" s="41"/>
      <c r="K236" s="41"/>
      <c r="L236" s="45"/>
      <c r="M236" s="227"/>
      <c r="N236" s="228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181</v>
      </c>
      <c r="AU236" s="18" t="s">
        <v>82</v>
      </c>
    </row>
    <row r="237" s="13" customFormat="1">
      <c r="A237" s="13"/>
      <c r="B237" s="230"/>
      <c r="C237" s="231"/>
      <c r="D237" s="224" t="s">
        <v>183</v>
      </c>
      <c r="E237" s="232" t="s">
        <v>482</v>
      </c>
      <c r="F237" s="233" t="s">
        <v>1154</v>
      </c>
      <c r="G237" s="231"/>
      <c r="H237" s="234">
        <v>26.250000000000004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183</v>
      </c>
      <c r="AU237" s="240" t="s">
        <v>82</v>
      </c>
      <c r="AV237" s="13" t="s">
        <v>84</v>
      </c>
      <c r="AW237" s="13" t="s">
        <v>37</v>
      </c>
      <c r="AX237" s="13" t="s">
        <v>74</v>
      </c>
      <c r="AY237" s="240" t="s">
        <v>172</v>
      </c>
    </row>
    <row r="238" s="13" customFormat="1">
      <c r="A238" s="13"/>
      <c r="B238" s="230"/>
      <c r="C238" s="231"/>
      <c r="D238" s="224" t="s">
        <v>183</v>
      </c>
      <c r="E238" s="232" t="s">
        <v>504</v>
      </c>
      <c r="F238" s="233" t="s">
        <v>1155</v>
      </c>
      <c r="G238" s="231"/>
      <c r="H238" s="234">
        <v>31.500000000000004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183</v>
      </c>
      <c r="AU238" s="240" t="s">
        <v>82</v>
      </c>
      <c r="AV238" s="13" t="s">
        <v>84</v>
      </c>
      <c r="AW238" s="13" t="s">
        <v>37</v>
      </c>
      <c r="AX238" s="13" t="s">
        <v>74</v>
      </c>
      <c r="AY238" s="240" t="s">
        <v>172</v>
      </c>
    </row>
    <row r="239" s="13" customFormat="1">
      <c r="A239" s="13"/>
      <c r="B239" s="230"/>
      <c r="C239" s="231"/>
      <c r="D239" s="224" t="s">
        <v>183</v>
      </c>
      <c r="E239" s="232" t="s">
        <v>519</v>
      </c>
      <c r="F239" s="233" t="s">
        <v>1156</v>
      </c>
      <c r="G239" s="231"/>
      <c r="H239" s="234">
        <v>19.5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183</v>
      </c>
      <c r="AU239" s="240" t="s">
        <v>82</v>
      </c>
      <c r="AV239" s="13" t="s">
        <v>84</v>
      </c>
      <c r="AW239" s="13" t="s">
        <v>37</v>
      </c>
      <c r="AX239" s="13" t="s">
        <v>74</v>
      </c>
      <c r="AY239" s="240" t="s">
        <v>172</v>
      </c>
    </row>
    <row r="240" s="13" customFormat="1">
      <c r="A240" s="13"/>
      <c r="B240" s="230"/>
      <c r="C240" s="231"/>
      <c r="D240" s="224" t="s">
        <v>183</v>
      </c>
      <c r="E240" s="232" t="s">
        <v>528</v>
      </c>
      <c r="F240" s="233" t="s">
        <v>1157</v>
      </c>
      <c r="G240" s="231"/>
      <c r="H240" s="234">
        <v>16.380000000000003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183</v>
      </c>
      <c r="AU240" s="240" t="s">
        <v>82</v>
      </c>
      <c r="AV240" s="13" t="s">
        <v>84</v>
      </c>
      <c r="AW240" s="13" t="s">
        <v>37</v>
      </c>
      <c r="AX240" s="13" t="s">
        <v>74</v>
      </c>
      <c r="AY240" s="240" t="s">
        <v>172</v>
      </c>
    </row>
    <row r="241" s="13" customFormat="1">
      <c r="A241" s="13"/>
      <c r="B241" s="230"/>
      <c r="C241" s="231"/>
      <c r="D241" s="224" t="s">
        <v>183</v>
      </c>
      <c r="E241" s="232" t="s">
        <v>534</v>
      </c>
      <c r="F241" s="233" t="s">
        <v>1158</v>
      </c>
      <c r="G241" s="231"/>
      <c r="H241" s="234">
        <v>12.48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183</v>
      </c>
      <c r="AU241" s="240" t="s">
        <v>82</v>
      </c>
      <c r="AV241" s="13" t="s">
        <v>84</v>
      </c>
      <c r="AW241" s="13" t="s">
        <v>37</v>
      </c>
      <c r="AX241" s="13" t="s">
        <v>74</v>
      </c>
      <c r="AY241" s="240" t="s">
        <v>172</v>
      </c>
    </row>
    <row r="242" s="13" customFormat="1">
      <c r="A242" s="13"/>
      <c r="B242" s="230"/>
      <c r="C242" s="231"/>
      <c r="D242" s="224" t="s">
        <v>183</v>
      </c>
      <c r="E242" s="232" t="s">
        <v>763</v>
      </c>
      <c r="F242" s="233" t="s">
        <v>1159</v>
      </c>
      <c r="G242" s="231"/>
      <c r="H242" s="234">
        <v>12.48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183</v>
      </c>
      <c r="AU242" s="240" t="s">
        <v>82</v>
      </c>
      <c r="AV242" s="13" t="s">
        <v>84</v>
      </c>
      <c r="AW242" s="13" t="s">
        <v>37</v>
      </c>
      <c r="AX242" s="13" t="s">
        <v>74</v>
      </c>
      <c r="AY242" s="240" t="s">
        <v>172</v>
      </c>
    </row>
    <row r="243" s="13" customFormat="1">
      <c r="A243" s="13"/>
      <c r="B243" s="230"/>
      <c r="C243" s="231"/>
      <c r="D243" s="224" t="s">
        <v>183</v>
      </c>
      <c r="E243" s="232" t="s">
        <v>1160</v>
      </c>
      <c r="F243" s="233" t="s">
        <v>1161</v>
      </c>
      <c r="G243" s="231"/>
      <c r="H243" s="234">
        <v>118.59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183</v>
      </c>
      <c r="AU243" s="240" t="s">
        <v>82</v>
      </c>
      <c r="AV243" s="13" t="s">
        <v>84</v>
      </c>
      <c r="AW243" s="13" t="s">
        <v>37</v>
      </c>
      <c r="AX243" s="13" t="s">
        <v>82</v>
      </c>
      <c r="AY243" s="240" t="s">
        <v>172</v>
      </c>
    </row>
    <row r="244" s="2" customFormat="1" ht="24.15" customHeight="1">
      <c r="A244" s="39"/>
      <c r="B244" s="40"/>
      <c r="C244" s="211" t="s">
        <v>737</v>
      </c>
      <c r="D244" s="211" t="s">
        <v>173</v>
      </c>
      <c r="E244" s="212" t="s">
        <v>1162</v>
      </c>
      <c r="F244" s="213" t="s">
        <v>1163</v>
      </c>
      <c r="G244" s="214" t="s">
        <v>313</v>
      </c>
      <c r="H244" s="215">
        <v>134.464</v>
      </c>
      <c r="I244" s="216"/>
      <c r="J244" s="217">
        <f>ROUND(I244*H244,2)</f>
        <v>0</v>
      </c>
      <c r="K244" s="213" t="s">
        <v>177</v>
      </c>
      <c r="L244" s="45"/>
      <c r="M244" s="218" t="s">
        <v>19</v>
      </c>
      <c r="N244" s="219" t="s">
        <v>45</v>
      </c>
      <c r="O244" s="85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2" t="s">
        <v>171</v>
      </c>
      <c r="AT244" s="222" t="s">
        <v>173</v>
      </c>
      <c r="AU244" s="222" t="s">
        <v>82</v>
      </c>
      <c r="AY244" s="18" t="s">
        <v>172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82</v>
      </c>
      <c r="BK244" s="223">
        <f>ROUND(I244*H244,2)</f>
        <v>0</v>
      </c>
      <c r="BL244" s="18" t="s">
        <v>171</v>
      </c>
      <c r="BM244" s="222" t="s">
        <v>1164</v>
      </c>
    </row>
    <row r="245" s="2" customFormat="1">
      <c r="A245" s="39"/>
      <c r="B245" s="40"/>
      <c r="C245" s="41"/>
      <c r="D245" s="224" t="s">
        <v>179</v>
      </c>
      <c r="E245" s="41"/>
      <c r="F245" s="225" t="s">
        <v>1165</v>
      </c>
      <c r="G245" s="41"/>
      <c r="H245" s="41"/>
      <c r="I245" s="226"/>
      <c r="J245" s="41"/>
      <c r="K245" s="41"/>
      <c r="L245" s="45"/>
      <c r="M245" s="227"/>
      <c r="N245" s="228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179</v>
      </c>
      <c r="AU245" s="18" t="s">
        <v>82</v>
      </c>
    </row>
    <row r="246" s="2" customFormat="1">
      <c r="A246" s="39"/>
      <c r="B246" s="40"/>
      <c r="C246" s="41"/>
      <c r="D246" s="224" t="s">
        <v>181</v>
      </c>
      <c r="E246" s="41"/>
      <c r="F246" s="229" t="s">
        <v>1153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181</v>
      </c>
      <c r="AU246" s="18" t="s">
        <v>82</v>
      </c>
    </row>
    <row r="247" s="13" customFormat="1">
      <c r="A247" s="13"/>
      <c r="B247" s="230"/>
      <c r="C247" s="231"/>
      <c r="D247" s="224" t="s">
        <v>183</v>
      </c>
      <c r="E247" s="232" t="s">
        <v>729</v>
      </c>
      <c r="F247" s="233" t="s">
        <v>1166</v>
      </c>
      <c r="G247" s="231"/>
      <c r="H247" s="234">
        <v>134.46400000000003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183</v>
      </c>
      <c r="AU247" s="240" t="s">
        <v>82</v>
      </c>
      <c r="AV247" s="13" t="s">
        <v>84</v>
      </c>
      <c r="AW247" s="13" t="s">
        <v>37</v>
      </c>
      <c r="AX247" s="13" t="s">
        <v>82</v>
      </c>
      <c r="AY247" s="240" t="s">
        <v>172</v>
      </c>
    </row>
    <row r="248" s="2" customFormat="1" ht="24.15" customHeight="1">
      <c r="A248" s="39"/>
      <c r="B248" s="40"/>
      <c r="C248" s="211" t="s">
        <v>747</v>
      </c>
      <c r="D248" s="211" t="s">
        <v>173</v>
      </c>
      <c r="E248" s="212" t="s">
        <v>1167</v>
      </c>
      <c r="F248" s="213" t="s">
        <v>1168</v>
      </c>
      <c r="G248" s="214" t="s">
        <v>313</v>
      </c>
      <c r="H248" s="215">
        <v>27</v>
      </c>
      <c r="I248" s="216"/>
      <c r="J248" s="217">
        <f>ROUND(I248*H248,2)</f>
        <v>0</v>
      </c>
      <c r="K248" s="213" t="s">
        <v>177</v>
      </c>
      <c r="L248" s="45"/>
      <c r="M248" s="218" t="s">
        <v>19</v>
      </c>
      <c r="N248" s="219" t="s">
        <v>45</v>
      </c>
      <c r="O248" s="85"/>
      <c r="P248" s="220">
        <f>O248*H248</f>
        <v>0</v>
      </c>
      <c r="Q248" s="220">
        <v>0</v>
      </c>
      <c r="R248" s="220">
        <f>Q248*H248</f>
        <v>0</v>
      </c>
      <c r="S248" s="220">
        <v>0</v>
      </c>
      <c r="T248" s="22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2" t="s">
        <v>171</v>
      </c>
      <c r="AT248" s="222" t="s">
        <v>173</v>
      </c>
      <c r="AU248" s="222" t="s">
        <v>82</v>
      </c>
      <c r="AY248" s="18" t="s">
        <v>172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8" t="s">
        <v>82</v>
      </c>
      <c r="BK248" s="223">
        <f>ROUND(I248*H248,2)</f>
        <v>0</v>
      </c>
      <c r="BL248" s="18" t="s">
        <v>171</v>
      </c>
      <c r="BM248" s="222" t="s">
        <v>1169</v>
      </c>
    </row>
    <row r="249" s="2" customFormat="1">
      <c r="A249" s="39"/>
      <c r="B249" s="40"/>
      <c r="C249" s="41"/>
      <c r="D249" s="224" t="s">
        <v>179</v>
      </c>
      <c r="E249" s="41"/>
      <c r="F249" s="225" t="s">
        <v>1170</v>
      </c>
      <c r="G249" s="41"/>
      <c r="H249" s="41"/>
      <c r="I249" s="226"/>
      <c r="J249" s="41"/>
      <c r="K249" s="41"/>
      <c r="L249" s="45"/>
      <c r="M249" s="227"/>
      <c r="N249" s="228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179</v>
      </c>
      <c r="AU249" s="18" t="s">
        <v>82</v>
      </c>
    </row>
    <row r="250" s="2" customFormat="1">
      <c r="A250" s="39"/>
      <c r="B250" s="40"/>
      <c r="C250" s="41"/>
      <c r="D250" s="224" t="s">
        <v>181</v>
      </c>
      <c r="E250" s="41"/>
      <c r="F250" s="229" t="s">
        <v>1171</v>
      </c>
      <c r="G250" s="41"/>
      <c r="H250" s="41"/>
      <c r="I250" s="226"/>
      <c r="J250" s="41"/>
      <c r="K250" s="41"/>
      <c r="L250" s="45"/>
      <c r="M250" s="227"/>
      <c r="N250" s="228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181</v>
      </c>
      <c r="AU250" s="18" t="s">
        <v>82</v>
      </c>
    </row>
    <row r="251" s="13" customFormat="1">
      <c r="A251" s="13"/>
      <c r="B251" s="230"/>
      <c r="C251" s="231"/>
      <c r="D251" s="224" t="s">
        <v>183</v>
      </c>
      <c r="E251" s="232" t="s">
        <v>736</v>
      </c>
      <c r="F251" s="233" t="s">
        <v>1172</v>
      </c>
      <c r="G251" s="231"/>
      <c r="H251" s="234">
        <v>15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183</v>
      </c>
      <c r="AU251" s="240" t="s">
        <v>82</v>
      </c>
      <c r="AV251" s="13" t="s">
        <v>84</v>
      </c>
      <c r="AW251" s="13" t="s">
        <v>37</v>
      </c>
      <c r="AX251" s="13" t="s">
        <v>74</v>
      </c>
      <c r="AY251" s="240" t="s">
        <v>172</v>
      </c>
    </row>
    <row r="252" s="13" customFormat="1">
      <c r="A252" s="13"/>
      <c r="B252" s="230"/>
      <c r="C252" s="231"/>
      <c r="D252" s="224" t="s">
        <v>183</v>
      </c>
      <c r="E252" s="232" t="s">
        <v>916</v>
      </c>
      <c r="F252" s="233" t="s">
        <v>1173</v>
      </c>
      <c r="G252" s="231"/>
      <c r="H252" s="234">
        <v>12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183</v>
      </c>
      <c r="AU252" s="240" t="s">
        <v>82</v>
      </c>
      <c r="AV252" s="13" t="s">
        <v>84</v>
      </c>
      <c r="AW252" s="13" t="s">
        <v>37</v>
      </c>
      <c r="AX252" s="13" t="s">
        <v>74</v>
      </c>
      <c r="AY252" s="240" t="s">
        <v>172</v>
      </c>
    </row>
    <row r="253" s="13" customFormat="1">
      <c r="A253" s="13"/>
      <c r="B253" s="230"/>
      <c r="C253" s="231"/>
      <c r="D253" s="224" t="s">
        <v>183</v>
      </c>
      <c r="E253" s="232" t="s">
        <v>1174</v>
      </c>
      <c r="F253" s="233" t="s">
        <v>1175</v>
      </c>
      <c r="G253" s="231"/>
      <c r="H253" s="234">
        <v>27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183</v>
      </c>
      <c r="AU253" s="240" t="s">
        <v>82</v>
      </c>
      <c r="AV253" s="13" t="s">
        <v>84</v>
      </c>
      <c r="AW253" s="13" t="s">
        <v>37</v>
      </c>
      <c r="AX253" s="13" t="s">
        <v>82</v>
      </c>
      <c r="AY253" s="240" t="s">
        <v>172</v>
      </c>
    </row>
    <row r="254" s="2" customFormat="1" ht="24.15" customHeight="1">
      <c r="A254" s="39"/>
      <c r="B254" s="40"/>
      <c r="C254" s="211" t="s">
        <v>759</v>
      </c>
      <c r="D254" s="211" t="s">
        <v>173</v>
      </c>
      <c r="E254" s="212" t="s">
        <v>1176</v>
      </c>
      <c r="F254" s="213" t="s">
        <v>1177</v>
      </c>
      <c r="G254" s="214" t="s">
        <v>313</v>
      </c>
      <c r="H254" s="215">
        <v>315</v>
      </c>
      <c r="I254" s="216"/>
      <c r="J254" s="217">
        <f>ROUND(I254*H254,2)</f>
        <v>0</v>
      </c>
      <c r="K254" s="213" t="s">
        <v>177</v>
      </c>
      <c r="L254" s="45"/>
      <c r="M254" s="218" t="s">
        <v>19</v>
      </c>
      <c r="N254" s="219" t="s">
        <v>45</v>
      </c>
      <c r="O254" s="85"/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2" t="s">
        <v>171</v>
      </c>
      <c r="AT254" s="222" t="s">
        <v>173</v>
      </c>
      <c r="AU254" s="222" t="s">
        <v>82</v>
      </c>
      <c r="AY254" s="18" t="s">
        <v>172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8" t="s">
        <v>82</v>
      </c>
      <c r="BK254" s="223">
        <f>ROUND(I254*H254,2)</f>
        <v>0</v>
      </c>
      <c r="BL254" s="18" t="s">
        <v>171</v>
      </c>
      <c r="BM254" s="222" t="s">
        <v>1178</v>
      </c>
    </row>
    <row r="255" s="2" customFormat="1">
      <c r="A255" s="39"/>
      <c r="B255" s="40"/>
      <c r="C255" s="41"/>
      <c r="D255" s="224" t="s">
        <v>179</v>
      </c>
      <c r="E255" s="41"/>
      <c r="F255" s="225" t="s">
        <v>1179</v>
      </c>
      <c r="G255" s="41"/>
      <c r="H255" s="41"/>
      <c r="I255" s="226"/>
      <c r="J255" s="41"/>
      <c r="K255" s="41"/>
      <c r="L255" s="45"/>
      <c r="M255" s="227"/>
      <c r="N255" s="228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179</v>
      </c>
      <c r="AU255" s="18" t="s">
        <v>82</v>
      </c>
    </row>
    <row r="256" s="2" customFormat="1">
      <c r="A256" s="39"/>
      <c r="B256" s="40"/>
      <c r="C256" s="41"/>
      <c r="D256" s="224" t="s">
        <v>181</v>
      </c>
      <c r="E256" s="41"/>
      <c r="F256" s="229" t="s">
        <v>654</v>
      </c>
      <c r="G256" s="41"/>
      <c r="H256" s="41"/>
      <c r="I256" s="226"/>
      <c r="J256" s="41"/>
      <c r="K256" s="41"/>
      <c r="L256" s="45"/>
      <c r="M256" s="227"/>
      <c r="N256" s="22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181</v>
      </c>
      <c r="AU256" s="18" t="s">
        <v>82</v>
      </c>
    </row>
    <row r="257" s="13" customFormat="1">
      <c r="A257" s="13"/>
      <c r="B257" s="230"/>
      <c r="C257" s="231"/>
      <c r="D257" s="224" t="s">
        <v>183</v>
      </c>
      <c r="E257" s="232" t="s">
        <v>483</v>
      </c>
      <c r="F257" s="233" t="s">
        <v>1180</v>
      </c>
      <c r="G257" s="231"/>
      <c r="H257" s="234">
        <v>315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183</v>
      </c>
      <c r="AU257" s="240" t="s">
        <v>82</v>
      </c>
      <c r="AV257" s="13" t="s">
        <v>84</v>
      </c>
      <c r="AW257" s="13" t="s">
        <v>37</v>
      </c>
      <c r="AX257" s="13" t="s">
        <v>82</v>
      </c>
      <c r="AY257" s="240" t="s">
        <v>172</v>
      </c>
    </row>
    <row r="258" s="2" customFormat="1" ht="16.5" customHeight="1">
      <c r="A258" s="39"/>
      <c r="B258" s="40"/>
      <c r="C258" s="211" t="s">
        <v>765</v>
      </c>
      <c r="D258" s="211" t="s">
        <v>173</v>
      </c>
      <c r="E258" s="212" t="s">
        <v>1181</v>
      </c>
      <c r="F258" s="213" t="s">
        <v>1182</v>
      </c>
      <c r="G258" s="214" t="s">
        <v>313</v>
      </c>
      <c r="H258" s="215">
        <v>80.819999999999993</v>
      </c>
      <c r="I258" s="216"/>
      <c r="J258" s="217">
        <f>ROUND(I258*H258,2)</f>
        <v>0</v>
      </c>
      <c r="K258" s="213" t="s">
        <v>177</v>
      </c>
      <c r="L258" s="45"/>
      <c r="M258" s="218" t="s">
        <v>19</v>
      </c>
      <c r="N258" s="219" t="s">
        <v>45</v>
      </c>
      <c r="O258" s="85"/>
      <c r="P258" s="220">
        <f>O258*H258</f>
        <v>0</v>
      </c>
      <c r="Q258" s="220">
        <v>0</v>
      </c>
      <c r="R258" s="220">
        <f>Q258*H258</f>
        <v>0</v>
      </c>
      <c r="S258" s="220">
        <v>0</v>
      </c>
      <c r="T258" s="22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2" t="s">
        <v>171</v>
      </c>
      <c r="AT258" s="222" t="s">
        <v>173</v>
      </c>
      <c r="AU258" s="222" t="s">
        <v>82</v>
      </c>
      <c r="AY258" s="18" t="s">
        <v>172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82</v>
      </c>
      <c r="BK258" s="223">
        <f>ROUND(I258*H258,2)</f>
        <v>0</v>
      </c>
      <c r="BL258" s="18" t="s">
        <v>171</v>
      </c>
      <c r="BM258" s="222" t="s">
        <v>1183</v>
      </c>
    </row>
    <row r="259" s="2" customFormat="1">
      <c r="A259" s="39"/>
      <c r="B259" s="40"/>
      <c r="C259" s="41"/>
      <c r="D259" s="224" t="s">
        <v>179</v>
      </c>
      <c r="E259" s="41"/>
      <c r="F259" s="225" t="s">
        <v>1184</v>
      </c>
      <c r="G259" s="41"/>
      <c r="H259" s="41"/>
      <c r="I259" s="226"/>
      <c r="J259" s="41"/>
      <c r="K259" s="41"/>
      <c r="L259" s="45"/>
      <c r="M259" s="227"/>
      <c r="N259" s="22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179</v>
      </c>
      <c r="AU259" s="18" t="s">
        <v>82</v>
      </c>
    </row>
    <row r="260" s="2" customFormat="1">
      <c r="A260" s="39"/>
      <c r="B260" s="40"/>
      <c r="C260" s="41"/>
      <c r="D260" s="224" t="s">
        <v>181</v>
      </c>
      <c r="E260" s="41"/>
      <c r="F260" s="229" t="s">
        <v>1185</v>
      </c>
      <c r="G260" s="41"/>
      <c r="H260" s="41"/>
      <c r="I260" s="226"/>
      <c r="J260" s="41"/>
      <c r="K260" s="41"/>
      <c r="L260" s="45"/>
      <c r="M260" s="227"/>
      <c r="N260" s="22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181</v>
      </c>
      <c r="AU260" s="18" t="s">
        <v>82</v>
      </c>
    </row>
    <row r="261" s="13" customFormat="1">
      <c r="A261" s="13"/>
      <c r="B261" s="230"/>
      <c r="C261" s="231"/>
      <c r="D261" s="224" t="s">
        <v>183</v>
      </c>
      <c r="E261" s="232" t="s">
        <v>484</v>
      </c>
      <c r="F261" s="233" t="s">
        <v>1186</v>
      </c>
      <c r="G261" s="231"/>
      <c r="H261" s="234">
        <v>15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183</v>
      </c>
      <c r="AU261" s="240" t="s">
        <v>82</v>
      </c>
      <c r="AV261" s="13" t="s">
        <v>84</v>
      </c>
      <c r="AW261" s="13" t="s">
        <v>37</v>
      </c>
      <c r="AX261" s="13" t="s">
        <v>74</v>
      </c>
      <c r="AY261" s="240" t="s">
        <v>172</v>
      </c>
    </row>
    <row r="262" s="13" customFormat="1">
      <c r="A262" s="13"/>
      <c r="B262" s="230"/>
      <c r="C262" s="231"/>
      <c r="D262" s="224" t="s">
        <v>183</v>
      </c>
      <c r="E262" s="232" t="s">
        <v>506</v>
      </c>
      <c r="F262" s="233" t="s">
        <v>1187</v>
      </c>
      <c r="G262" s="231"/>
      <c r="H262" s="234">
        <v>12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183</v>
      </c>
      <c r="AU262" s="240" t="s">
        <v>82</v>
      </c>
      <c r="AV262" s="13" t="s">
        <v>84</v>
      </c>
      <c r="AW262" s="13" t="s">
        <v>37</v>
      </c>
      <c r="AX262" s="13" t="s">
        <v>74</v>
      </c>
      <c r="AY262" s="240" t="s">
        <v>172</v>
      </c>
    </row>
    <row r="263" s="13" customFormat="1">
      <c r="A263" s="13"/>
      <c r="B263" s="230"/>
      <c r="C263" s="231"/>
      <c r="D263" s="224" t="s">
        <v>183</v>
      </c>
      <c r="E263" s="232" t="s">
        <v>520</v>
      </c>
      <c r="F263" s="233" t="s">
        <v>1188</v>
      </c>
      <c r="G263" s="231"/>
      <c r="H263" s="234">
        <v>29.25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183</v>
      </c>
      <c r="AU263" s="240" t="s">
        <v>82</v>
      </c>
      <c r="AV263" s="13" t="s">
        <v>84</v>
      </c>
      <c r="AW263" s="13" t="s">
        <v>37</v>
      </c>
      <c r="AX263" s="13" t="s">
        <v>74</v>
      </c>
      <c r="AY263" s="240" t="s">
        <v>172</v>
      </c>
    </row>
    <row r="264" s="13" customFormat="1">
      <c r="A264" s="13"/>
      <c r="B264" s="230"/>
      <c r="C264" s="231"/>
      <c r="D264" s="224" t="s">
        <v>183</v>
      </c>
      <c r="E264" s="232" t="s">
        <v>773</v>
      </c>
      <c r="F264" s="233" t="s">
        <v>1189</v>
      </c>
      <c r="G264" s="231"/>
      <c r="H264" s="234">
        <v>24.57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183</v>
      </c>
      <c r="AU264" s="240" t="s">
        <v>82</v>
      </c>
      <c r="AV264" s="13" t="s">
        <v>84</v>
      </c>
      <c r="AW264" s="13" t="s">
        <v>37</v>
      </c>
      <c r="AX264" s="13" t="s">
        <v>74</v>
      </c>
      <c r="AY264" s="240" t="s">
        <v>172</v>
      </c>
    </row>
    <row r="265" s="13" customFormat="1">
      <c r="A265" s="13"/>
      <c r="B265" s="230"/>
      <c r="C265" s="231"/>
      <c r="D265" s="224" t="s">
        <v>183</v>
      </c>
      <c r="E265" s="232" t="s">
        <v>1190</v>
      </c>
      <c r="F265" s="233" t="s">
        <v>1191</v>
      </c>
      <c r="G265" s="231"/>
      <c r="H265" s="234">
        <v>80.819999999999993</v>
      </c>
      <c r="I265" s="235"/>
      <c r="J265" s="231"/>
      <c r="K265" s="231"/>
      <c r="L265" s="236"/>
      <c r="M265" s="237"/>
      <c r="N265" s="238"/>
      <c r="O265" s="238"/>
      <c r="P265" s="238"/>
      <c r="Q265" s="238"/>
      <c r="R265" s="238"/>
      <c r="S265" s="238"/>
      <c r="T265" s="23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0" t="s">
        <v>183</v>
      </c>
      <c r="AU265" s="240" t="s">
        <v>82</v>
      </c>
      <c r="AV265" s="13" t="s">
        <v>84</v>
      </c>
      <c r="AW265" s="13" t="s">
        <v>37</v>
      </c>
      <c r="AX265" s="13" t="s">
        <v>82</v>
      </c>
      <c r="AY265" s="240" t="s">
        <v>172</v>
      </c>
    </row>
    <row r="266" s="2" customFormat="1" ht="16.5" customHeight="1">
      <c r="A266" s="39"/>
      <c r="B266" s="40"/>
      <c r="C266" s="211" t="s">
        <v>1192</v>
      </c>
      <c r="D266" s="211" t="s">
        <v>173</v>
      </c>
      <c r="E266" s="212" t="s">
        <v>1193</v>
      </c>
      <c r="F266" s="213" t="s">
        <v>1194</v>
      </c>
      <c r="G266" s="214" t="s">
        <v>313</v>
      </c>
      <c r="H266" s="215">
        <v>9.3599999999999994</v>
      </c>
      <c r="I266" s="216"/>
      <c r="J266" s="217">
        <f>ROUND(I266*H266,2)</f>
        <v>0</v>
      </c>
      <c r="K266" s="213" t="s">
        <v>177</v>
      </c>
      <c r="L266" s="45"/>
      <c r="M266" s="218" t="s">
        <v>19</v>
      </c>
      <c r="N266" s="219" t="s">
        <v>45</v>
      </c>
      <c r="O266" s="85"/>
      <c r="P266" s="220">
        <f>O266*H266</f>
        <v>0</v>
      </c>
      <c r="Q266" s="220">
        <v>0</v>
      </c>
      <c r="R266" s="220">
        <f>Q266*H266</f>
        <v>0</v>
      </c>
      <c r="S266" s="220">
        <v>0</v>
      </c>
      <c r="T266" s="22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2" t="s">
        <v>171</v>
      </c>
      <c r="AT266" s="222" t="s">
        <v>173</v>
      </c>
      <c r="AU266" s="222" t="s">
        <v>82</v>
      </c>
      <c r="AY266" s="18" t="s">
        <v>172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18" t="s">
        <v>82</v>
      </c>
      <c r="BK266" s="223">
        <f>ROUND(I266*H266,2)</f>
        <v>0</v>
      </c>
      <c r="BL266" s="18" t="s">
        <v>171</v>
      </c>
      <c r="BM266" s="222" t="s">
        <v>1195</v>
      </c>
    </row>
    <row r="267" s="2" customFormat="1">
      <c r="A267" s="39"/>
      <c r="B267" s="40"/>
      <c r="C267" s="41"/>
      <c r="D267" s="224" t="s">
        <v>179</v>
      </c>
      <c r="E267" s="41"/>
      <c r="F267" s="225" t="s">
        <v>1196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179</v>
      </c>
      <c r="AU267" s="18" t="s">
        <v>82</v>
      </c>
    </row>
    <row r="268" s="2" customFormat="1">
      <c r="A268" s="39"/>
      <c r="B268" s="40"/>
      <c r="C268" s="41"/>
      <c r="D268" s="224" t="s">
        <v>181</v>
      </c>
      <c r="E268" s="41"/>
      <c r="F268" s="229" t="s">
        <v>1197</v>
      </c>
      <c r="G268" s="41"/>
      <c r="H268" s="41"/>
      <c r="I268" s="226"/>
      <c r="J268" s="41"/>
      <c r="K268" s="41"/>
      <c r="L268" s="45"/>
      <c r="M268" s="227"/>
      <c r="N268" s="228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181</v>
      </c>
      <c r="AU268" s="18" t="s">
        <v>82</v>
      </c>
    </row>
    <row r="269" s="13" customFormat="1">
      <c r="A269" s="13"/>
      <c r="B269" s="230"/>
      <c r="C269" s="231"/>
      <c r="D269" s="224" t="s">
        <v>183</v>
      </c>
      <c r="E269" s="232" t="s">
        <v>889</v>
      </c>
      <c r="F269" s="233" t="s">
        <v>1198</v>
      </c>
      <c r="G269" s="231"/>
      <c r="H269" s="234">
        <v>4.6799999999999997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183</v>
      </c>
      <c r="AU269" s="240" t="s">
        <v>82</v>
      </c>
      <c r="AV269" s="13" t="s">
        <v>84</v>
      </c>
      <c r="AW269" s="13" t="s">
        <v>37</v>
      </c>
      <c r="AX269" s="13" t="s">
        <v>74</v>
      </c>
      <c r="AY269" s="240" t="s">
        <v>172</v>
      </c>
    </row>
    <row r="270" s="13" customFormat="1">
      <c r="A270" s="13"/>
      <c r="B270" s="230"/>
      <c r="C270" s="231"/>
      <c r="D270" s="224" t="s">
        <v>183</v>
      </c>
      <c r="E270" s="232" t="s">
        <v>917</v>
      </c>
      <c r="F270" s="233" t="s">
        <v>1199</v>
      </c>
      <c r="G270" s="231"/>
      <c r="H270" s="234">
        <v>4.6799999999999997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183</v>
      </c>
      <c r="AU270" s="240" t="s">
        <v>82</v>
      </c>
      <c r="AV270" s="13" t="s">
        <v>84</v>
      </c>
      <c r="AW270" s="13" t="s">
        <v>37</v>
      </c>
      <c r="AX270" s="13" t="s">
        <v>74</v>
      </c>
      <c r="AY270" s="240" t="s">
        <v>172</v>
      </c>
    </row>
    <row r="271" s="13" customFormat="1">
      <c r="A271" s="13"/>
      <c r="B271" s="230"/>
      <c r="C271" s="231"/>
      <c r="D271" s="224" t="s">
        <v>183</v>
      </c>
      <c r="E271" s="232" t="s">
        <v>1200</v>
      </c>
      <c r="F271" s="233" t="s">
        <v>1201</v>
      </c>
      <c r="G271" s="231"/>
      <c r="H271" s="234">
        <v>9.3599999999999994</v>
      </c>
      <c r="I271" s="235"/>
      <c r="J271" s="231"/>
      <c r="K271" s="231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183</v>
      </c>
      <c r="AU271" s="240" t="s">
        <v>82</v>
      </c>
      <c r="AV271" s="13" t="s">
        <v>84</v>
      </c>
      <c r="AW271" s="13" t="s">
        <v>37</v>
      </c>
      <c r="AX271" s="13" t="s">
        <v>82</v>
      </c>
      <c r="AY271" s="240" t="s">
        <v>172</v>
      </c>
    </row>
    <row r="272" s="12" customFormat="1" ht="25.92" customHeight="1">
      <c r="A272" s="12"/>
      <c r="B272" s="197"/>
      <c r="C272" s="198"/>
      <c r="D272" s="199" t="s">
        <v>73</v>
      </c>
      <c r="E272" s="200" t="s">
        <v>203</v>
      </c>
      <c r="F272" s="200" t="s">
        <v>417</v>
      </c>
      <c r="G272" s="198"/>
      <c r="H272" s="198"/>
      <c r="I272" s="201"/>
      <c r="J272" s="202">
        <f>BK272</f>
        <v>0</v>
      </c>
      <c r="K272" s="198"/>
      <c r="L272" s="203"/>
      <c r="M272" s="204"/>
      <c r="N272" s="205"/>
      <c r="O272" s="205"/>
      <c r="P272" s="206">
        <f>SUM(P273:P278)</f>
        <v>0</v>
      </c>
      <c r="Q272" s="205"/>
      <c r="R272" s="206">
        <f>SUM(R273:R278)</f>
        <v>0</v>
      </c>
      <c r="S272" s="205"/>
      <c r="T272" s="207">
        <f>SUM(T273:T278)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8" t="s">
        <v>171</v>
      </c>
      <c r="AT272" s="209" t="s">
        <v>73</v>
      </c>
      <c r="AU272" s="209" t="s">
        <v>74</v>
      </c>
      <c r="AY272" s="208" t="s">
        <v>172</v>
      </c>
      <c r="BK272" s="210">
        <f>SUM(BK273:BK278)</f>
        <v>0</v>
      </c>
    </row>
    <row r="273" s="2" customFormat="1" ht="21.75" customHeight="1">
      <c r="A273" s="39"/>
      <c r="B273" s="40"/>
      <c r="C273" s="211" t="s">
        <v>543</v>
      </c>
      <c r="D273" s="211" t="s">
        <v>173</v>
      </c>
      <c r="E273" s="212" t="s">
        <v>1202</v>
      </c>
      <c r="F273" s="213" t="s">
        <v>1203</v>
      </c>
      <c r="G273" s="214" t="s">
        <v>388</v>
      </c>
      <c r="H273" s="215">
        <v>156</v>
      </c>
      <c r="I273" s="216"/>
      <c r="J273" s="217">
        <f>ROUND(I273*H273,2)</f>
        <v>0</v>
      </c>
      <c r="K273" s="213" t="s">
        <v>177</v>
      </c>
      <c r="L273" s="45"/>
      <c r="M273" s="218" t="s">
        <v>19</v>
      </c>
      <c r="N273" s="219" t="s">
        <v>45</v>
      </c>
      <c r="O273" s="85"/>
      <c r="P273" s="220">
        <f>O273*H273</f>
        <v>0</v>
      </c>
      <c r="Q273" s="220">
        <v>0</v>
      </c>
      <c r="R273" s="220">
        <f>Q273*H273</f>
        <v>0</v>
      </c>
      <c r="S273" s="220">
        <v>0</v>
      </c>
      <c r="T273" s="22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2" t="s">
        <v>171</v>
      </c>
      <c r="AT273" s="222" t="s">
        <v>173</v>
      </c>
      <c r="AU273" s="222" t="s">
        <v>82</v>
      </c>
      <c r="AY273" s="18" t="s">
        <v>172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8" t="s">
        <v>82</v>
      </c>
      <c r="BK273" s="223">
        <f>ROUND(I273*H273,2)</f>
        <v>0</v>
      </c>
      <c r="BL273" s="18" t="s">
        <v>171</v>
      </c>
      <c r="BM273" s="222" t="s">
        <v>1204</v>
      </c>
    </row>
    <row r="274" s="2" customFormat="1">
      <c r="A274" s="39"/>
      <c r="B274" s="40"/>
      <c r="C274" s="41"/>
      <c r="D274" s="224" t="s">
        <v>179</v>
      </c>
      <c r="E274" s="41"/>
      <c r="F274" s="225" t="s">
        <v>1205</v>
      </c>
      <c r="G274" s="41"/>
      <c r="H274" s="41"/>
      <c r="I274" s="226"/>
      <c r="J274" s="41"/>
      <c r="K274" s="41"/>
      <c r="L274" s="45"/>
      <c r="M274" s="227"/>
      <c r="N274" s="228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179</v>
      </c>
      <c r="AU274" s="18" t="s">
        <v>82</v>
      </c>
    </row>
    <row r="275" s="2" customFormat="1">
      <c r="A275" s="39"/>
      <c r="B275" s="40"/>
      <c r="C275" s="41"/>
      <c r="D275" s="224" t="s">
        <v>181</v>
      </c>
      <c r="E275" s="41"/>
      <c r="F275" s="229" t="s">
        <v>422</v>
      </c>
      <c r="G275" s="41"/>
      <c r="H275" s="41"/>
      <c r="I275" s="226"/>
      <c r="J275" s="41"/>
      <c r="K275" s="41"/>
      <c r="L275" s="45"/>
      <c r="M275" s="227"/>
      <c r="N275" s="22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181</v>
      </c>
      <c r="AU275" s="18" t="s">
        <v>82</v>
      </c>
    </row>
    <row r="276" s="13" customFormat="1">
      <c r="A276" s="13"/>
      <c r="B276" s="230"/>
      <c r="C276" s="231"/>
      <c r="D276" s="224" t="s">
        <v>183</v>
      </c>
      <c r="E276" s="232" t="s">
        <v>891</v>
      </c>
      <c r="F276" s="233" t="s">
        <v>1206</v>
      </c>
      <c r="G276" s="231"/>
      <c r="H276" s="234">
        <v>78</v>
      </c>
      <c r="I276" s="235"/>
      <c r="J276" s="231"/>
      <c r="K276" s="231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183</v>
      </c>
      <c r="AU276" s="240" t="s">
        <v>82</v>
      </c>
      <c r="AV276" s="13" t="s">
        <v>84</v>
      </c>
      <c r="AW276" s="13" t="s">
        <v>37</v>
      </c>
      <c r="AX276" s="13" t="s">
        <v>74</v>
      </c>
      <c r="AY276" s="240" t="s">
        <v>172</v>
      </c>
    </row>
    <row r="277" s="13" customFormat="1">
      <c r="A277" s="13"/>
      <c r="B277" s="230"/>
      <c r="C277" s="231"/>
      <c r="D277" s="224" t="s">
        <v>183</v>
      </c>
      <c r="E277" s="232" t="s">
        <v>918</v>
      </c>
      <c r="F277" s="233" t="s">
        <v>1207</v>
      </c>
      <c r="G277" s="231"/>
      <c r="H277" s="234">
        <v>78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183</v>
      </c>
      <c r="AU277" s="240" t="s">
        <v>82</v>
      </c>
      <c r="AV277" s="13" t="s">
        <v>84</v>
      </c>
      <c r="AW277" s="13" t="s">
        <v>37</v>
      </c>
      <c r="AX277" s="13" t="s">
        <v>74</v>
      </c>
      <c r="AY277" s="240" t="s">
        <v>172</v>
      </c>
    </row>
    <row r="278" s="13" customFormat="1">
      <c r="A278" s="13"/>
      <c r="B278" s="230"/>
      <c r="C278" s="231"/>
      <c r="D278" s="224" t="s">
        <v>183</v>
      </c>
      <c r="E278" s="232" t="s">
        <v>1208</v>
      </c>
      <c r="F278" s="233" t="s">
        <v>1209</v>
      </c>
      <c r="G278" s="231"/>
      <c r="H278" s="234">
        <v>156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183</v>
      </c>
      <c r="AU278" s="240" t="s">
        <v>82</v>
      </c>
      <c r="AV278" s="13" t="s">
        <v>84</v>
      </c>
      <c r="AW278" s="13" t="s">
        <v>37</v>
      </c>
      <c r="AX278" s="13" t="s">
        <v>82</v>
      </c>
      <c r="AY278" s="240" t="s">
        <v>172</v>
      </c>
    </row>
    <row r="279" s="12" customFormat="1" ht="25.92" customHeight="1">
      <c r="A279" s="12"/>
      <c r="B279" s="197"/>
      <c r="C279" s="198"/>
      <c r="D279" s="199" t="s">
        <v>73</v>
      </c>
      <c r="E279" s="200" t="s">
        <v>219</v>
      </c>
      <c r="F279" s="200" t="s">
        <v>1210</v>
      </c>
      <c r="G279" s="198"/>
      <c r="H279" s="198"/>
      <c r="I279" s="201"/>
      <c r="J279" s="202">
        <f>BK279</f>
        <v>0</v>
      </c>
      <c r="K279" s="198"/>
      <c r="L279" s="203"/>
      <c r="M279" s="204"/>
      <c r="N279" s="205"/>
      <c r="O279" s="205"/>
      <c r="P279" s="206">
        <f>SUM(P280:P296)</f>
        <v>0</v>
      </c>
      <c r="Q279" s="205"/>
      <c r="R279" s="206">
        <f>SUM(R280:R296)</f>
        <v>0</v>
      </c>
      <c r="S279" s="205"/>
      <c r="T279" s="207">
        <f>SUM(T280:T296)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8" t="s">
        <v>171</v>
      </c>
      <c r="AT279" s="209" t="s">
        <v>73</v>
      </c>
      <c r="AU279" s="209" t="s">
        <v>74</v>
      </c>
      <c r="AY279" s="208" t="s">
        <v>172</v>
      </c>
      <c r="BK279" s="210">
        <f>SUM(BK280:BK296)</f>
        <v>0</v>
      </c>
    </row>
    <row r="280" s="2" customFormat="1" ht="24.15" customHeight="1">
      <c r="A280" s="39"/>
      <c r="B280" s="40"/>
      <c r="C280" s="211" t="s">
        <v>1211</v>
      </c>
      <c r="D280" s="211" t="s">
        <v>173</v>
      </c>
      <c r="E280" s="212" t="s">
        <v>1212</v>
      </c>
      <c r="F280" s="213" t="s">
        <v>1213</v>
      </c>
      <c r="G280" s="214" t="s">
        <v>388</v>
      </c>
      <c r="H280" s="215">
        <v>1954.25</v>
      </c>
      <c r="I280" s="216"/>
      <c r="J280" s="217">
        <f>ROUND(I280*H280,2)</f>
        <v>0</v>
      </c>
      <c r="K280" s="213" t="s">
        <v>177</v>
      </c>
      <c r="L280" s="45"/>
      <c r="M280" s="218" t="s">
        <v>19</v>
      </c>
      <c r="N280" s="219" t="s">
        <v>45</v>
      </c>
      <c r="O280" s="85"/>
      <c r="P280" s="220">
        <f>O280*H280</f>
        <v>0</v>
      </c>
      <c r="Q280" s="220">
        <v>0</v>
      </c>
      <c r="R280" s="220">
        <f>Q280*H280</f>
        <v>0</v>
      </c>
      <c r="S280" s="220">
        <v>0</v>
      </c>
      <c r="T280" s="22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2" t="s">
        <v>171</v>
      </c>
      <c r="AT280" s="222" t="s">
        <v>173</v>
      </c>
      <c r="AU280" s="222" t="s">
        <v>82</v>
      </c>
      <c r="AY280" s="18" t="s">
        <v>172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8" t="s">
        <v>82</v>
      </c>
      <c r="BK280" s="223">
        <f>ROUND(I280*H280,2)</f>
        <v>0</v>
      </c>
      <c r="BL280" s="18" t="s">
        <v>171</v>
      </c>
      <c r="BM280" s="222" t="s">
        <v>1214</v>
      </c>
    </row>
    <row r="281" s="2" customFormat="1">
      <c r="A281" s="39"/>
      <c r="B281" s="40"/>
      <c r="C281" s="41"/>
      <c r="D281" s="224" t="s">
        <v>179</v>
      </c>
      <c r="E281" s="41"/>
      <c r="F281" s="225" t="s">
        <v>1215</v>
      </c>
      <c r="G281" s="41"/>
      <c r="H281" s="41"/>
      <c r="I281" s="226"/>
      <c r="J281" s="41"/>
      <c r="K281" s="41"/>
      <c r="L281" s="45"/>
      <c r="M281" s="227"/>
      <c r="N281" s="228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179</v>
      </c>
      <c r="AU281" s="18" t="s">
        <v>82</v>
      </c>
    </row>
    <row r="282" s="2" customFormat="1">
      <c r="A282" s="39"/>
      <c r="B282" s="40"/>
      <c r="C282" s="41"/>
      <c r="D282" s="224" t="s">
        <v>181</v>
      </c>
      <c r="E282" s="41"/>
      <c r="F282" s="229" t="s">
        <v>1216</v>
      </c>
      <c r="G282" s="41"/>
      <c r="H282" s="41"/>
      <c r="I282" s="226"/>
      <c r="J282" s="41"/>
      <c r="K282" s="41"/>
      <c r="L282" s="45"/>
      <c r="M282" s="227"/>
      <c r="N282" s="22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181</v>
      </c>
      <c r="AU282" s="18" t="s">
        <v>82</v>
      </c>
    </row>
    <row r="283" s="13" customFormat="1">
      <c r="A283" s="13"/>
      <c r="B283" s="230"/>
      <c r="C283" s="231"/>
      <c r="D283" s="224" t="s">
        <v>183</v>
      </c>
      <c r="E283" s="232" t="s">
        <v>893</v>
      </c>
      <c r="F283" s="233" t="s">
        <v>1217</v>
      </c>
      <c r="G283" s="231"/>
      <c r="H283" s="234">
        <v>1706.25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0" t="s">
        <v>183</v>
      </c>
      <c r="AU283" s="240" t="s">
        <v>82</v>
      </c>
      <c r="AV283" s="13" t="s">
        <v>84</v>
      </c>
      <c r="AW283" s="13" t="s">
        <v>37</v>
      </c>
      <c r="AX283" s="13" t="s">
        <v>74</v>
      </c>
      <c r="AY283" s="240" t="s">
        <v>172</v>
      </c>
    </row>
    <row r="284" s="13" customFormat="1">
      <c r="A284" s="13"/>
      <c r="B284" s="230"/>
      <c r="C284" s="231"/>
      <c r="D284" s="224" t="s">
        <v>183</v>
      </c>
      <c r="E284" s="232" t="s">
        <v>919</v>
      </c>
      <c r="F284" s="233" t="s">
        <v>1218</v>
      </c>
      <c r="G284" s="231"/>
      <c r="H284" s="234">
        <v>108</v>
      </c>
      <c r="I284" s="235"/>
      <c r="J284" s="231"/>
      <c r="K284" s="231"/>
      <c r="L284" s="236"/>
      <c r="M284" s="237"/>
      <c r="N284" s="238"/>
      <c r="O284" s="238"/>
      <c r="P284" s="238"/>
      <c r="Q284" s="238"/>
      <c r="R284" s="238"/>
      <c r="S284" s="238"/>
      <c r="T284" s="23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0" t="s">
        <v>183</v>
      </c>
      <c r="AU284" s="240" t="s">
        <v>82</v>
      </c>
      <c r="AV284" s="13" t="s">
        <v>84</v>
      </c>
      <c r="AW284" s="13" t="s">
        <v>37</v>
      </c>
      <c r="AX284" s="13" t="s">
        <v>74</v>
      </c>
      <c r="AY284" s="240" t="s">
        <v>172</v>
      </c>
    </row>
    <row r="285" s="13" customFormat="1">
      <c r="A285" s="13"/>
      <c r="B285" s="230"/>
      <c r="C285" s="231"/>
      <c r="D285" s="224" t="s">
        <v>183</v>
      </c>
      <c r="E285" s="232" t="s">
        <v>933</v>
      </c>
      <c r="F285" s="233" t="s">
        <v>1219</v>
      </c>
      <c r="G285" s="231"/>
      <c r="H285" s="234">
        <v>140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183</v>
      </c>
      <c r="AU285" s="240" t="s">
        <v>82</v>
      </c>
      <c r="AV285" s="13" t="s">
        <v>84</v>
      </c>
      <c r="AW285" s="13" t="s">
        <v>37</v>
      </c>
      <c r="AX285" s="13" t="s">
        <v>74</v>
      </c>
      <c r="AY285" s="240" t="s">
        <v>172</v>
      </c>
    </row>
    <row r="286" s="13" customFormat="1">
      <c r="A286" s="13"/>
      <c r="B286" s="230"/>
      <c r="C286" s="231"/>
      <c r="D286" s="224" t="s">
        <v>183</v>
      </c>
      <c r="E286" s="232" t="s">
        <v>1220</v>
      </c>
      <c r="F286" s="233" t="s">
        <v>1221</v>
      </c>
      <c r="G286" s="231"/>
      <c r="H286" s="234">
        <v>1954.25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183</v>
      </c>
      <c r="AU286" s="240" t="s">
        <v>82</v>
      </c>
      <c r="AV286" s="13" t="s">
        <v>84</v>
      </c>
      <c r="AW286" s="13" t="s">
        <v>37</v>
      </c>
      <c r="AX286" s="13" t="s">
        <v>82</v>
      </c>
      <c r="AY286" s="240" t="s">
        <v>172</v>
      </c>
    </row>
    <row r="287" s="2" customFormat="1" ht="16.5" customHeight="1">
      <c r="A287" s="39"/>
      <c r="B287" s="40"/>
      <c r="C287" s="211" t="s">
        <v>1222</v>
      </c>
      <c r="D287" s="211" t="s">
        <v>173</v>
      </c>
      <c r="E287" s="212" t="s">
        <v>1223</v>
      </c>
      <c r="F287" s="213" t="s">
        <v>1224</v>
      </c>
      <c r="G287" s="214" t="s">
        <v>388</v>
      </c>
      <c r="H287" s="215">
        <v>2213.5</v>
      </c>
      <c r="I287" s="216"/>
      <c r="J287" s="217">
        <f>ROUND(I287*H287,2)</f>
        <v>0</v>
      </c>
      <c r="K287" s="213" t="s">
        <v>177</v>
      </c>
      <c r="L287" s="45"/>
      <c r="M287" s="218" t="s">
        <v>19</v>
      </c>
      <c r="N287" s="219" t="s">
        <v>45</v>
      </c>
      <c r="O287" s="85"/>
      <c r="P287" s="220">
        <f>O287*H287</f>
        <v>0</v>
      </c>
      <c r="Q287" s="220">
        <v>0</v>
      </c>
      <c r="R287" s="220">
        <f>Q287*H287</f>
        <v>0</v>
      </c>
      <c r="S287" s="220">
        <v>0</v>
      </c>
      <c r="T287" s="22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2" t="s">
        <v>171</v>
      </c>
      <c r="AT287" s="222" t="s">
        <v>173</v>
      </c>
      <c r="AU287" s="222" t="s">
        <v>82</v>
      </c>
      <c r="AY287" s="18" t="s">
        <v>172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18" t="s">
        <v>82</v>
      </c>
      <c r="BK287" s="223">
        <f>ROUND(I287*H287,2)</f>
        <v>0</v>
      </c>
      <c r="BL287" s="18" t="s">
        <v>171</v>
      </c>
      <c r="BM287" s="222" t="s">
        <v>1225</v>
      </c>
    </row>
    <row r="288" s="2" customFormat="1">
      <c r="A288" s="39"/>
      <c r="B288" s="40"/>
      <c r="C288" s="41"/>
      <c r="D288" s="224" t="s">
        <v>179</v>
      </c>
      <c r="E288" s="41"/>
      <c r="F288" s="225" t="s">
        <v>1226</v>
      </c>
      <c r="G288" s="41"/>
      <c r="H288" s="41"/>
      <c r="I288" s="226"/>
      <c r="J288" s="41"/>
      <c r="K288" s="41"/>
      <c r="L288" s="45"/>
      <c r="M288" s="227"/>
      <c r="N288" s="228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179</v>
      </c>
      <c r="AU288" s="18" t="s">
        <v>82</v>
      </c>
    </row>
    <row r="289" s="2" customFormat="1">
      <c r="A289" s="39"/>
      <c r="B289" s="40"/>
      <c r="C289" s="41"/>
      <c r="D289" s="224" t="s">
        <v>181</v>
      </c>
      <c r="E289" s="41"/>
      <c r="F289" s="229" t="s">
        <v>1227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181</v>
      </c>
      <c r="AU289" s="18" t="s">
        <v>82</v>
      </c>
    </row>
    <row r="290" s="13" customFormat="1">
      <c r="A290" s="13"/>
      <c r="B290" s="230"/>
      <c r="C290" s="231"/>
      <c r="D290" s="224" t="s">
        <v>183</v>
      </c>
      <c r="E290" s="232" t="s">
        <v>895</v>
      </c>
      <c r="F290" s="233" t="s">
        <v>1228</v>
      </c>
      <c r="G290" s="231"/>
      <c r="H290" s="234">
        <v>1706.25</v>
      </c>
      <c r="I290" s="235"/>
      <c r="J290" s="231"/>
      <c r="K290" s="231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183</v>
      </c>
      <c r="AU290" s="240" t="s">
        <v>82</v>
      </c>
      <c r="AV290" s="13" t="s">
        <v>84</v>
      </c>
      <c r="AW290" s="13" t="s">
        <v>37</v>
      </c>
      <c r="AX290" s="13" t="s">
        <v>74</v>
      </c>
      <c r="AY290" s="240" t="s">
        <v>172</v>
      </c>
    </row>
    <row r="291" s="13" customFormat="1">
      <c r="A291" s="13"/>
      <c r="B291" s="230"/>
      <c r="C291" s="231"/>
      <c r="D291" s="224" t="s">
        <v>183</v>
      </c>
      <c r="E291" s="232" t="s">
        <v>921</v>
      </c>
      <c r="F291" s="233" t="s">
        <v>1229</v>
      </c>
      <c r="G291" s="231"/>
      <c r="H291" s="234">
        <v>108</v>
      </c>
      <c r="I291" s="235"/>
      <c r="J291" s="231"/>
      <c r="K291" s="231"/>
      <c r="L291" s="236"/>
      <c r="M291" s="237"/>
      <c r="N291" s="238"/>
      <c r="O291" s="238"/>
      <c r="P291" s="238"/>
      <c r="Q291" s="238"/>
      <c r="R291" s="238"/>
      <c r="S291" s="238"/>
      <c r="T291" s="23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0" t="s">
        <v>183</v>
      </c>
      <c r="AU291" s="240" t="s">
        <v>82</v>
      </c>
      <c r="AV291" s="13" t="s">
        <v>84</v>
      </c>
      <c r="AW291" s="13" t="s">
        <v>37</v>
      </c>
      <c r="AX291" s="13" t="s">
        <v>74</v>
      </c>
      <c r="AY291" s="240" t="s">
        <v>172</v>
      </c>
    </row>
    <row r="292" s="13" customFormat="1">
      <c r="A292" s="13"/>
      <c r="B292" s="230"/>
      <c r="C292" s="231"/>
      <c r="D292" s="224" t="s">
        <v>183</v>
      </c>
      <c r="E292" s="232" t="s">
        <v>936</v>
      </c>
      <c r="F292" s="233" t="s">
        <v>1230</v>
      </c>
      <c r="G292" s="231"/>
      <c r="H292" s="234">
        <v>140</v>
      </c>
      <c r="I292" s="235"/>
      <c r="J292" s="231"/>
      <c r="K292" s="231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183</v>
      </c>
      <c r="AU292" s="240" t="s">
        <v>82</v>
      </c>
      <c r="AV292" s="13" t="s">
        <v>84</v>
      </c>
      <c r="AW292" s="13" t="s">
        <v>37</v>
      </c>
      <c r="AX292" s="13" t="s">
        <v>74</v>
      </c>
      <c r="AY292" s="240" t="s">
        <v>172</v>
      </c>
    </row>
    <row r="293" s="13" customFormat="1">
      <c r="A293" s="13"/>
      <c r="B293" s="230"/>
      <c r="C293" s="231"/>
      <c r="D293" s="224" t="s">
        <v>183</v>
      </c>
      <c r="E293" s="232" t="s">
        <v>947</v>
      </c>
      <c r="F293" s="233" t="s">
        <v>1231</v>
      </c>
      <c r="G293" s="231"/>
      <c r="H293" s="234">
        <v>116.25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183</v>
      </c>
      <c r="AU293" s="240" t="s">
        <v>82</v>
      </c>
      <c r="AV293" s="13" t="s">
        <v>84</v>
      </c>
      <c r="AW293" s="13" t="s">
        <v>37</v>
      </c>
      <c r="AX293" s="13" t="s">
        <v>74</v>
      </c>
      <c r="AY293" s="240" t="s">
        <v>172</v>
      </c>
    </row>
    <row r="294" s="13" customFormat="1">
      <c r="A294" s="13"/>
      <c r="B294" s="230"/>
      <c r="C294" s="231"/>
      <c r="D294" s="224" t="s">
        <v>183</v>
      </c>
      <c r="E294" s="232" t="s">
        <v>956</v>
      </c>
      <c r="F294" s="233" t="s">
        <v>1232</v>
      </c>
      <c r="G294" s="231"/>
      <c r="H294" s="234">
        <v>135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0" t="s">
        <v>183</v>
      </c>
      <c r="AU294" s="240" t="s">
        <v>82</v>
      </c>
      <c r="AV294" s="13" t="s">
        <v>84</v>
      </c>
      <c r="AW294" s="13" t="s">
        <v>37</v>
      </c>
      <c r="AX294" s="13" t="s">
        <v>74</v>
      </c>
      <c r="AY294" s="240" t="s">
        <v>172</v>
      </c>
    </row>
    <row r="295" s="13" customFormat="1">
      <c r="A295" s="13"/>
      <c r="B295" s="230"/>
      <c r="C295" s="231"/>
      <c r="D295" s="224" t="s">
        <v>183</v>
      </c>
      <c r="E295" s="232" t="s">
        <v>958</v>
      </c>
      <c r="F295" s="233" t="s">
        <v>1233</v>
      </c>
      <c r="G295" s="231"/>
      <c r="H295" s="234">
        <v>8</v>
      </c>
      <c r="I295" s="235"/>
      <c r="J295" s="231"/>
      <c r="K295" s="231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183</v>
      </c>
      <c r="AU295" s="240" t="s">
        <v>82</v>
      </c>
      <c r="AV295" s="13" t="s">
        <v>84</v>
      </c>
      <c r="AW295" s="13" t="s">
        <v>37</v>
      </c>
      <c r="AX295" s="13" t="s">
        <v>74</v>
      </c>
      <c r="AY295" s="240" t="s">
        <v>172</v>
      </c>
    </row>
    <row r="296" s="13" customFormat="1">
      <c r="A296" s="13"/>
      <c r="B296" s="230"/>
      <c r="C296" s="231"/>
      <c r="D296" s="224" t="s">
        <v>183</v>
      </c>
      <c r="E296" s="232" t="s">
        <v>1234</v>
      </c>
      <c r="F296" s="233" t="s">
        <v>1235</v>
      </c>
      <c r="G296" s="231"/>
      <c r="H296" s="234">
        <v>2213.5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0" t="s">
        <v>183</v>
      </c>
      <c r="AU296" s="240" t="s">
        <v>82</v>
      </c>
      <c r="AV296" s="13" t="s">
        <v>84</v>
      </c>
      <c r="AW296" s="13" t="s">
        <v>37</v>
      </c>
      <c r="AX296" s="13" t="s">
        <v>82</v>
      </c>
      <c r="AY296" s="240" t="s">
        <v>172</v>
      </c>
    </row>
    <row r="297" s="12" customFormat="1" ht="25.92" customHeight="1">
      <c r="A297" s="12"/>
      <c r="B297" s="197"/>
      <c r="C297" s="198"/>
      <c r="D297" s="199" t="s">
        <v>73</v>
      </c>
      <c r="E297" s="200" t="s">
        <v>239</v>
      </c>
      <c r="F297" s="200" t="s">
        <v>324</v>
      </c>
      <c r="G297" s="198"/>
      <c r="H297" s="198"/>
      <c r="I297" s="201"/>
      <c r="J297" s="202">
        <f>BK297</f>
        <v>0</v>
      </c>
      <c r="K297" s="198"/>
      <c r="L297" s="203"/>
      <c r="M297" s="204"/>
      <c r="N297" s="205"/>
      <c r="O297" s="205"/>
      <c r="P297" s="206">
        <f>SUM(P298:P340)</f>
        <v>0</v>
      </c>
      <c r="Q297" s="205"/>
      <c r="R297" s="206">
        <f>SUM(R298:R340)</f>
        <v>0</v>
      </c>
      <c r="S297" s="205"/>
      <c r="T297" s="207">
        <f>SUM(T298:T340)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8" t="s">
        <v>171</v>
      </c>
      <c r="AT297" s="209" t="s">
        <v>73</v>
      </c>
      <c r="AU297" s="209" t="s">
        <v>74</v>
      </c>
      <c r="AY297" s="208" t="s">
        <v>172</v>
      </c>
      <c r="BK297" s="210">
        <f>SUM(BK298:BK340)</f>
        <v>0</v>
      </c>
    </row>
    <row r="298" s="2" customFormat="1" ht="21.75" customHeight="1">
      <c r="A298" s="39"/>
      <c r="B298" s="40"/>
      <c r="C298" s="211" t="s">
        <v>1236</v>
      </c>
      <c r="D298" s="211" t="s">
        <v>173</v>
      </c>
      <c r="E298" s="212" t="s">
        <v>1237</v>
      </c>
      <c r="F298" s="213" t="s">
        <v>1238</v>
      </c>
      <c r="G298" s="214" t="s">
        <v>327</v>
      </c>
      <c r="H298" s="215">
        <v>20.300000000000001</v>
      </c>
      <c r="I298" s="216"/>
      <c r="J298" s="217">
        <f>ROUND(I298*H298,2)</f>
        <v>0</v>
      </c>
      <c r="K298" s="213" t="s">
        <v>177</v>
      </c>
      <c r="L298" s="45"/>
      <c r="M298" s="218" t="s">
        <v>19</v>
      </c>
      <c r="N298" s="219" t="s">
        <v>45</v>
      </c>
      <c r="O298" s="85"/>
      <c r="P298" s="220">
        <f>O298*H298</f>
        <v>0</v>
      </c>
      <c r="Q298" s="220">
        <v>0</v>
      </c>
      <c r="R298" s="220">
        <f>Q298*H298</f>
        <v>0</v>
      </c>
      <c r="S298" s="220">
        <v>0</v>
      </c>
      <c r="T298" s="22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2" t="s">
        <v>171</v>
      </c>
      <c r="AT298" s="222" t="s">
        <v>173</v>
      </c>
      <c r="AU298" s="222" t="s">
        <v>82</v>
      </c>
      <c r="AY298" s="18" t="s">
        <v>172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8" t="s">
        <v>82</v>
      </c>
      <c r="BK298" s="223">
        <f>ROUND(I298*H298,2)</f>
        <v>0</v>
      </c>
      <c r="BL298" s="18" t="s">
        <v>171</v>
      </c>
      <c r="BM298" s="222" t="s">
        <v>1239</v>
      </c>
    </row>
    <row r="299" s="2" customFormat="1">
      <c r="A299" s="39"/>
      <c r="B299" s="40"/>
      <c r="C299" s="41"/>
      <c r="D299" s="224" t="s">
        <v>179</v>
      </c>
      <c r="E299" s="41"/>
      <c r="F299" s="225" t="s">
        <v>1240</v>
      </c>
      <c r="G299" s="41"/>
      <c r="H299" s="41"/>
      <c r="I299" s="226"/>
      <c r="J299" s="41"/>
      <c r="K299" s="41"/>
      <c r="L299" s="45"/>
      <c r="M299" s="227"/>
      <c r="N299" s="228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179</v>
      </c>
      <c r="AU299" s="18" t="s">
        <v>82</v>
      </c>
    </row>
    <row r="300" s="2" customFormat="1">
      <c r="A300" s="39"/>
      <c r="B300" s="40"/>
      <c r="C300" s="41"/>
      <c r="D300" s="224" t="s">
        <v>181</v>
      </c>
      <c r="E300" s="41"/>
      <c r="F300" s="229" t="s">
        <v>1241</v>
      </c>
      <c r="G300" s="41"/>
      <c r="H300" s="41"/>
      <c r="I300" s="226"/>
      <c r="J300" s="41"/>
      <c r="K300" s="41"/>
      <c r="L300" s="45"/>
      <c r="M300" s="227"/>
      <c r="N300" s="228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181</v>
      </c>
      <c r="AU300" s="18" t="s">
        <v>82</v>
      </c>
    </row>
    <row r="301" s="13" customFormat="1">
      <c r="A301" s="13"/>
      <c r="B301" s="230"/>
      <c r="C301" s="231"/>
      <c r="D301" s="224" t="s">
        <v>183</v>
      </c>
      <c r="E301" s="232" t="s">
        <v>1242</v>
      </c>
      <c r="F301" s="233" t="s">
        <v>1243</v>
      </c>
      <c r="G301" s="231"/>
      <c r="H301" s="234">
        <v>20.300000000000001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183</v>
      </c>
      <c r="AU301" s="240" t="s">
        <v>82</v>
      </c>
      <c r="AV301" s="13" t="s">
        <v>84</v>
      </c>
      <c r="AW301" s="13" t="s">
        <v>37</v>
      </c>
      <c r="AX301" s="13" t="s">
        <v>82</v>
      </c>
      <c r="AY301" s="240" t="s">
        <v>172</v>
      </c>
    </row>
    <row r="302" s="2" customFormat="1" ht="16.5" customHeight="1">
      <c r="A302" s="39"/>
      <c r="B302" s="40"/>
      <c r="C302" s="211" t="s">
        <v>541</v>
      </c>
      <c r="D302" s="211" t="s">
        <v>173</v>
      </c>
      <c r="E302" s="212" t="s">
        <v>1244</v>
      </c>
      <c r="F302" s="213" t="s">
        <v>1245</v>
      </c>
      <c r="G302" s="214" t="s">
        <v>206</v>
      </c>
      <c r="H302" s="215">
        <v>8</v>
      </c>
      <c r="I302" s="216"/>
      <c r="J302" s="217">
        <f>ROUND(I302*H302,2)</f>
        <v>0</v>
      </c>
      <c r="K302" s="213" t="s">
        <v>177</v>
      </c>
      <c r="L302" s="45"/>
      <c r="M302" s="218" t="s">
        <v>19</v>
      </c>
      <c r="N302" s="219" t="s">
        <v>45</v>
      </c>
      <c r="O302" s="85"/>
      <c r="P302" s="220">
        <f>O302*H302</f>
        <v>0</v>
      </c>
      <c r="Q302" s="220">
        <v>0</v>
      </c>
      <c r="R302" s="220">
        <f>Q302*H302</f>
        <v>0</v>
      </c>
      <c r="S302" s="220">
        <v>0</v>
      </c>
      <c r="T302" s="22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2" t="s">
        <v>171</v>
      </c>
      <c r="AT302" s="222" t="s">
        <v>173</v>
      </c>
      <c r="AU302" s="222" t="s">
        <v>82</v>
      </c>
      <c r="AY302" s="18" t="s">
        <v>172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82</v>
      </c>
      <c r="BK302" s="223">
        <f>ROUND(I302*H302,2)</f>
        <v>0</v>
      </c>
      <c r="BL302" s="18" t="s">
        <v>171</v>
      </c>
      <c r="BM302" s="222" t="s">
        <v>1246</v>
      </c>
    </row>
    <row r="303" s="2" customFormat="1">
      <c r="A303" s="39"/>
      <c r="B303" s="40"/>
      <c r="C303" s="41"/>
      <c r="D303" s="224" t="s">
        <v>179</v>
      </c>
      <c r="E303" s="41"/>
      <c r="F303" s="225" t="s">
        <v>1247</v>
      </c>
      <c r="G303" s="41"/>
      <c r="H303" s="41"/>
      <c r="I303" s="226"/>
      <c r="J303" s="41"/>
      <c r="K303" s="41"/>
      <c r="L303" s="45"/>
      <c r="M303" s="227"/>
      <c r="N303" s="228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179</v>
      </c>
      <c r="AU303" s="18" t="s">
        <v>82</v>
      </c>
    </row>
    <row r="304" s="2" customFormat="1">
      <c r="A304" s="39"/>
      <c r="B304" s="40"/>
      <c r="C304" s="41"/>
      <c r="D304" s="224" t="s">
        <v>181</v>
      </c>
      <c r="E304" s="41"/>
      <c r="F304" s="229" t="s">
        <v>1248</v>
      </c>
      <c r="G304" s="41"/>
      <c r="H304" s="41"/>
      <c r="I304" s="226"/>
      <c r="J304" s="41"/>
      <c r="K304" s="41"/>
      <c r="L304" s="45"/>
      <c r="M304" s="227"/>
      <c r="N304" s="228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181</v>
      </c>
      <c r="AU304" s="18" t="s">
        <v>82</v>
      </c>
    </row>
    <row r="305" s="13" customFormat="1">
      <c r="A305" s="13"/>
      <c r="B305" s="230"/>
      <c r="C305" s="231"/>
      <c r="D305" s="224" t="s">
        <v>183</v>
      </c>
      <c r="E305" s="232" t="s">
        <v>898</v>
      </c>
      <c r="F305" s="233" t="s">
        <v>1249</v>
      </c>
      <c r="G305" s="231"/>
      <c r="H305" s="234">
        <v>2</v>
      </c>
      <c r="I305" s="235"/>
      <c r="J305" s="231"/>
      <c r="K305" s="231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183</v>
      </c>
      <c r="AU305" s="240" t="s">
        <v>82</v>
      </c>
      <c r="AV305" s="13" t="s">
        <v>84</v>
      </c>
      <c r="AW305" s="13" t="s">
        <v>37</v>
      </c>
      <c r="AX305" s="13" t="s">
        <v>74</v>
      </c>
      <c r="AY305" s="240" t="s">
        <v>172</v>
      </c>
    </row>
    <row r="306" s="13" customFormat="1">
      <c r="A306" s="13"/>
      <c r="B306" s="230"/>
      <c r="C306" s="231"/>
      <c r="D306" s="224" t="s">
        <v>183</v>
      </c>
      <c r="E306" s="232" t="s">
        <v>923</v>
      </c>
      <c r="F306" s="233" t="s">
        <v>1250</v>
      </c>
      <c r="G306" s="231"/>
      <c r="H306" s="234">
        <v>2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183</v>
      </c>
      <c r="AU306" s="240" t="s">
        <v>82</v>
      </c>
      <c r="AV306" s="13" t="s">
        <v>84</v>
      </c>
      <c r="AW306" s="13" t="s">
        <v>37</v>
      </c>
      <c r="AX306" s="13" t="s">
        <v>74</v>
      </c>
      <c r="AY306" s="240" t="s">
        <v>172</v>
      </c>
    </row>
    <row r="307" s="13" customFormat="1">
      <c r="A307" s="13"/>
      <c r="B307" s="230"/>
      <c r="C307" s="231"/>
      <c r="D307" s="224" t="s">
        <v>183</v>
      </c>
      <c r="E307" s="232" t="s">
        <v>938</v>
      </c>
      <c r="F307" s="233" t="s">
        <v>1251</v>
      </c>
      <c r="G307" s="231"/>
      <c r="H307" s="234">
        <v>4</v>
      </c>
      <c r="I307" s="235"/>
      <c r="J307" s="231"/>
      <c r="K307" s="231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183</v>
      </c>
      <c r="AU307" s="240" t="s">
        <v>82</v>
      </c>
      <c r="AV307" s="13" t="s">
        <v>84</v>
      </c>
      <c r="AW307" s="13" t="s">
        <v>37</v>
      </c>
      <c r="AX307" s="13" t="s">
        <v>74</v>
      </c>
      <c r="AY307" s="240" t="s">
        <v>172</v>
      </c>
    </row>
    <row r="308" s="13" customFormat="1">
      <c r="A308" s="13"/>
      <c r="B308" s="230"/>
      <c r="C308" s="231"/>
      <c r="D308" s="224" t="s">
        <v>183</v>
      </c>
      <c r="E308" s="232" t="s">
        <v>1252</v>
      </c>
      <c r="F308" s="233" t="s">
        <v>1253</v>
      </c>
      <c r="G308" s="231"/>
      <c r="H308" s="234">
        <v>8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183</v>
      </c>
      <c r="AU308" s="240" t="s">
        <v>82</v>
      </c>
      <c r="AV308" s="13" t="s">
        <v>84</v>
      </c>
      <c r="AW308" s="13" t="s">
        <v>37</v>
      </c>
      <c r="AX308" s="13" t="s">
        <v>82</v>
      </c>
      <c r="AY308" s="240" t="s">
        <v>172</v>
      </c>
    </row>
    <row r="309" s="2" customFormat="1" ht="16.5" customHeight="1">
      <c r="A309" s="39"/>
      <c r="B309" s="40"/>
      <c r="C309" s="211" t="s">
        <v>1254</v>
      </c>
      <c r="D309" s="211" t="s">
        <v>173</v>
      </c>
      <c r="E309" s="212" t="s">
        <v>1255</v>
      </c>
      <c r="F309" s="213" t="s">
        <v>1256</v>
      </c>
      <c r="G309" s="214" t="s">
        <v>206</v>
      </c>
      <c r="H309" s="215">
        <v>2</v>
      </c>
      <c r="I309" s="216"/>
      <c r="J309" s="217">
        <f>ROUND(I309*H309,2)</f>
        <v>0</v>
      </c>
      <c r="K309" s="213" t="s">
        <v>177</v>
      </c>
      <c r="L309" s="45"/>
      <c r="M309" s="218" t="s">
        <v>19</v>
      </c>
      <c r="N309" s="219" t="s">
        <v>45</v>
      </c>
      <c r="O309" s="85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2" t="s">
        <v>171</v>
      </c>
      <c r="AT309" s="222" t="s">
        <v>173</v>
      </c>
      <c r="AU309" s="222" t="s">
        <v>82</v>
      </c>
      <c r="AY309" s="18" t="s">
        <v>172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8" t="s">
        <v>82</v>
      </c>
      <c r="BK309" s="223">
        <f>ROUND(I309*H309,2)</f>
        <v>0</v>
      </c>
      <c r="BL309" s="18" t="s">
        <v>171</v>
      </c>
      <c r="BM309" s="222" t="s">
        <v>1257</v>
      </c>
    </row>
    <row r="310" s="2" customFormat="1">
      <c r="A310" s="39"/>
      <c r="B310" s="40"/>
      <c r="C310" s="41"/>
      <c r="D310" s="224" t="s">
        <v>179</v>
      </c>
      <c r="E310" s="41"/>
      <c r="F310" s="225" t="s">
        <v>1258</v>
      </c>
      <c r="G310" s="41"/>
      <c r="H310" s="41"/>
      <c r="I310" s="226"/>
      <c r="J310" s="41"/>
      <c r="K310" s="41"/>
      <c r="L310" s="45"/>
      <c r="M310" s="227"/>
      <c r="N310" s="228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179</v>
      </c>
      <c r="AU310" s="18" t="s">
        <v>82</v>
      </c>
    </row>
    <row r="311" s="2" customFormat="1">
      <c r="A311" s="39"/>
      <c r="B311" s="40"/>
      <c r="C311" s="41"/>
      <c r="D311" s="224" t="s">
        <v>181</v>
      </c>
      <c r="E311" s="41"/>
      <c r="F311" s="229" t="s">
        <v>1259</v>
      </c>
      <c r="G311" s="41"/>
      <c r="H311" s="41"/>
      <c r="I311" s="226"/>
      <c r="J311" s="41"/>
      <c r="K311" s="41"/>
      <c r="L311" s="45"/>
      <c r="M311" s="227"/>
      <c r="N311" s="228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181</v>
      </c>
      <c r="AU311" s="18" t="s">
        <v>82</v>
      </c>
    </row>
    <row r="312" s="13" customFormat="1">
      <c r="A312" s="13"/>
      <c r="B312" s="230"/>
      <c r="C312" s="231"/>
      <c r="D312" s="224" t="s">
        <v>183</v>
      </c>
      <c r="E312" s="232" t="s">
        <v>899</v>
      </c>
      <c r="F312" s="233" t="s">
        <v>1260</v>
      </c>
      <c r="G312" s="231"/>
      <c r="H312" s="234">
        <v>1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183</v>
      </c>
      <c r="AU312" s="240" t="s">
        <v>82</v>
      </c>
      <c r="AV312" s="13" t="s">
        <v>84</v>
      </c>
      <c r="AW312" s="13" t="s">
        <v>37</v>
      </c>
      <c r="AX312" s="13" t="s">
        <v>74</v>
      </c>
      <c r="AY312" s="240" t="s">
        <v>172</v>
      </c>
    </row>
    <row r="313" s="13" customFormat="1">
      <c r="A313" s="13"/>
      <c r="B313" s="230"/>
      <c r="C313" s="231"/>
      <c r="D313" s="224" t="s">
        <v>183</v>
      </c>
      <c r="E313" s="232" t="s">
        <v>924</v>
      </c>
      <c r="F313" s="233" t="s">
        <v>1261</v>
      </c>
      <c r="G313" s="231"/>
      <c r="H313" s="234">
        <v>1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183</v>
      </c>
      <c r="AU313" s="240" t="s">
        <v>82</v>
      </c>
      <c r="AV313" s="13" t="s">
        <v>84</v>
      </c>
      <c r="AW313" s="13" t="s">
        <v>37</v>
      </c>
      <c r="AX313" s="13" t="s">
        <v>74</v>
      </c>
      <c r="AY313" s="240" t="s">
        <v>172</v>
      </c>
    </row>
    <row r="314" s="13" customFormat="1">
      <c r="A314" s="13"/>
      <c r="B314" s="230"/>
      <c r="C314" s="231"/>
      <c r="D314" s="224" t="s">
        <v>183</v>
      </c>
      <c r="E314" s="232" t="s">
        <v>1262</v>
      </c>
      <c r="F314" s="233" t="s">
        <v>1263</v>
      </c>
      <c r="G314" s="231"/>
      <c r="H314" s="234">
        <v>2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183</v>
      </c>
      <c r="AU314" s="240" t="s">
        <v>82</v>
      </c>
      <c r="AV314" s="13" t="s">
        <v>84</v>
      </c>
      <c r="AW314" s="13" t="s">
        <v>37</v>
      </c>
      <c r="AX314" s="13" t="s">
        <v>82</v>
      </c>
      <c r="AY314" s="240" t="s">
        <v>172</v>
      </c>
    </row>
    <row r="315" s="2" customFormat="1" ht="24.15" customHeight="1">
      <c r="A315" s="39"/>
      <c r="B315" s="40"/>
      <c r="C315" s="211" t="s">
        <v>514</v>
      </c>
      <c r="D315" s="211" t="s">
        <v>173</v>
      </c>
      <c r="E315" s="212" t="s">
        <v>459</v>
      </c>
      <c r="F315" s="213" t="s">
        <v>460</v>
      </c>
      <c r="G315" s="214" t="s">
        <v>327</v>
      </c>
      <c r="H315" s="215">
        <v>169.19999999999999</v>
      </c>
      <c r="I315" s="216"/>
      <c r="J315" s="217">
        <f>ROUND(I315*H315,2)</f>
        <v>0</v>
      </c>
      <c r="K315" s="213" t="s">
        <v>177</v>
      </c>
      <c r="L315" s="45"/>
      <c r="M315" s="218" t="s">
        <v>19</v>
      </c>
      <c r="N315" s="219" t="s">
        <v>45</v>
      </c>
      <c r="O315" s="85"/>
      <c r="P315" s="220">
        <f>O315*H315</f>
        <v>0</v>
      </c>
      <c r="Q315" s="220">
        <v>0</v>
      </c>
      <c r="R315" s="220">
        <f>Q315*H315</f>
        <v>0</v>
      </c>
      <c r="S315" s="220">
        <v>0</v>
      </c>
      <c r="T315" s="22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2" t="s">
        <v>171</v>
      </c>
      <c r="AT315" s="222" t="s">
        <v>173</v>
      </c>
      <c r="AU315" s="222" t="s">
        <v>82</v>
      </c>
      <c r="AY315" s="18" t="s">
        <v>172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8" t="s">
        <v>82</v>
      </c>
      <c r="BK315" s="223">
        <f>ROUND(I315*H315,2)</f>
        <v>0</v>
      </c>
      <c r="BL315" s="18" t="s">
        <v>171</v>
      </c>
      <c r="BM315" s="222" t="s">
        <v>1264</v>
      </c>
    </row>
    <row r="316" s="2" customFormat="1">
      <c r="A316" s="39"/>
      <c r="B316" s="40"/>
      <c r="C316" s="41"/>
      <c r="D316" s="224" t="s">
        <v>179</v>
      </c>
      <c r="E316" s="41"/>
      <c r="F316" s="225" t="s">
        <v>462</v>
      </c>
      <c r="G316" s="41"/>
      <c r="H316" s="41"/>
      <c r="I316" s="226"/>
      <c r="J316" s="41"/>
      <c r="K316" s="41"/>
      <c r="L316" s="45"/>
      <c r="M316" s="227"/>
      <c r="N316" s="228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82</v>
      </c>
    </row>
    <row r="317" s="2" customFormat="1">
      <c r="A317" s="39"/>
      <c r="B317" s="40"/>
      <c r="C317" s="41"/>
      <c r="D317" s="224" t="s">
        <v>181</v>
      </c>
      <c r="E317" s="41"/>
      <c r="F317" s="229" t="s">
        <v>463</v>
      </c>
      <c r="G317" s="41"/>
      <c r="H317" s="41"/>
      <c r="I317" s="226"/>
      <c r="J317" s="41"/>
      <c r="K317" s="41"/>
      <c r="L317" s="45"/>
      <c r="M317" s="227"/>
      <c r="N317" s="22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181</v>
      </c>
      <c r="AU317" s="18" t="s">
        <v>82</v>
      </c>
    </row>
    <row r="318" s="13" customFormat="1">
      <c r="A318" s="13"/>
      <c r="B318" s="230"/>
      <c r="C318" s="231"/>
      <c r="D318" s="224" t="s">
        <v>183</v>
      </c>
      <c r="E318" s="232" t="s">
        <v>900</v>
      </c>
      <c r="F318" s="233" t="s">
        <v>1265</v>
      </c>
      <c r="G318" s="231"/>
      <c r="H318" s="234">
        <v>78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183</v>
      </c>
      <c r="AU318" s="240" t="s">
        <v>82</v>
      </c>
      <c r="AV318" s="13" t="s">
        <v>84</v>
      </c>
      <c r="AW318" s="13" t="s">
        <v>37</v>
      </c>
      <c r="AX318" s="13" t="s">
        <v>74</v>
      </c>
      <c r="AY318" s="240" t="s">
        <v>172</v>
      </c>
    </row>
    <row r="319" s="13" customFormat="1">
      <c r="A319" s="13"/>
      <c r="B319" s="230"/>
      <c r="C319" s="231"/>
      <c r="D319" s="224" t="s">
        <v>183</v>
      </c>
      <c r="E319" s="232" t="s">
        <v>925</v>
      </c>
      <c r="F319" s="233" t="s">
        <v>1266</v>
      </c>
      <c r="G319" s="231"/>
      <c r="H319" s="234">
        <v>78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183</v>
      </c>
      <c r="AU319" s="240" t="s">
        <v>82</v>
      </c>
      <c r="AV319" s="13" t="s">
        <v>84</v>
      </c>
      <c r="AW319" s="13" t="s">
        <v>37</v>
      </c>
      <c r="AX319" s="13" t="s">
        <v>74</v>
      </c>
      <c r="AY319" s="240" t="s">
        <v>172</v>
      </c>
    </row>
    <row r="320" s="13" customFormat="1">
      <c r="A320" s="13"/>
      <c r="B320" s="230"/>
      <c r="C320" s="231"/>
      <c r="D320" s="224" t="s">
        <v>183</v>
      </c>
      <c r="E320" s="232" t="s">
        <v>939</v>
      </c>
      <c r="F320" s="233" t="s">
        <v>1267</v>
      </c>
      <c r="G320" s="231"/>
      <c r="H320" s="234">
        <v>7</v>
      </c>
      <c r="I320" s="235"/>
      <c r="J320" s="231"/>
      <c r="K320" s="231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183</v>
      </c>
      <c r="AU320" s="240" t="s">
        <v>82</v>
      </c>
      <c r="AV320" s="13" t="s">
        <v>84</v>
      </c>
      <c r="AW320" s="13" t="s">
        <v>37</v>
      </c>
      <c r="AX320" s="13" t="s">
        <v>74</v>
      </c>
      <c r="AY320" s="240" t="s">
        <v>172</v>
      </c>
    </row>
    <row r="321" s="13" customFormat="1">
      <c r="A321" s="13"/>
      <c r="B321" s="230"/>
      <c r="C321" s="231"/>
      <c r="D321" s="224" t="s">
        <v>183</v>
      </c>
      <c r="E321" s="232" t="s">
        <v>949</v>
      </c>
      <c r="F321" s="233" t="s">
        <v>1268</v>
      </c>
      <c r="G321" s="231"/>
      <c r="H321" s="234">
        <v>6.2000000000000002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183</v>
      </c>
      <c r="AU321" s="240" t="s">
        <v>82</v>
      </c>
      <c r="AV321" s="13" t="s">
        <v>84</v>
      </c>
      <c r="AW321" s="13" t="s">
        <v>37</v>
      </c>
      <c r="AX321" s="13" t="s">
        <v>74</v>
      </c>
      <c r="AY321" s="240" t="s">
        <v>172</v>
      </c>
    </row>
    <row r="322" s="13" customFormat="1">
      <c r="A322" s="13"/>
      <c r="B322" s="230"/>
      <c r="C322" s="231"/>
      <c r="D322" s="224" t="s">
        <v>183</v>
      </c>
      <c r="E322" s="232" t="s">
        <v>1269</v>
      </c>
      <c r="F322" s="233" t="s">
        <v>1270</v>
      </c>
      <c r="G322" s="231"/>
      <c r="H322" s="234">
        <v>169.19999999999999</v>
      </c>
      <c r="I322" s="235"/>
      <c r="J322" s="231"/>
      <c r="K322" s="231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183</v>
      </c>
      <c r="AU322" s="240" t="s">
        <v>82</v>
      </c>
      <c r="AV322" s="13" t="s">
        <v>84</v>
      </c>
      <c r="AW322" s="13" t="s">
        <v>37</v>
      </c>
      <c r="AX322" s="13" t="s">
        <v>82</v>
      </c>
      <c r="AY322" s="240" t="s">
        <v>172</v>
      </c>
    </row>
    <row r="323" s="2" customFormat="1" ht="24.15" customHeight="1">
      <c r="A323" s="39"/>
      <c r="B323" s="40"/>
      <c r="C323" s="211" t="s">
        <v>1271</v>
      </c>
      <c r="D323" s="211" t="s">
        <v>173</v>
      </c>
      <c r="E323" s="212" t="s">
        <v>1272</v>
      </c>
      <c r="F323" s="213" t="s">
        <v>1273</v>
      </c>
      <c r="G323" s="214" t="s">
        <v>388</v>
      </c>
      <c r="H323" s="215">
        <v>58.799999999999997</v>
      </c>
      <c r="I323" s="216"/>
      <c r="J323" s="217">
        <f>ROUND(I323*H323,2)</f>
        <v>0</v>
      </c>
      <c r="K323" s="213" t="s">
        <v>177</v>
      </c>
      <c r="L323" s="45"/>
      <c r="M323" s="218" t="s">
        <v>19</v>
      </c>
      <c r="N323" s="219" t="s">
        <v>45</v>
      </c>
      <c r="O323" s="85"/>
      <c r="P323" s="220">
        <f>O323*H323</f>
        <v>0</v>
      </c>
      <c r="Q323" s="220">
        <v>0</v>
      </c>
      <c r="R323" s="220">
        <f>Q323*H323</f>
        <v>0</v>
      </c>
      <c r="S323" s="220">
        <v>0</v>
      </c>
      <c r="T323" s="22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2" t="s">
        <v>171</v>
      </c>
      <c r="AT323" s="222" t="s">
        <v>173</v>
      </c>
      <c r="AU323" s="222" t="s">
        <v>82</v>
      </c>
      <c r="AY323" s="18" t="s">
        <v>172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18" t="s">
        <v>82</v>
      </c>
      <c r="BK323" s="223">
        <f>ROUND(I323*H323,2)</f>
        <v>0</v>
      </c>
      <c r="BL323" s="18" t="s">
        <v>171</v>
      </c>
      <c r="BM323" s="222" t="s">
        <v>1274</v>
      </c>
    </row>
    <row r="324" s="2" customFormat="1">
      <c r="A324" s="39"/>
      <c r="B324" s="40"/>
      <c r="C324" s="41"/>
      <c r="D324" s="224" t="s">
        <v>179</v>
      </c>
      <c r="E324" s="41"/>
      <c r="F324" s="225" t="s">
        <v>1275</v>
      </c>
      <c r="G324" s="41"/>
      <c r="H324" s="41"/>
      <c r="I324" s="226"/>
      <c r="J324" s="41"/>
      <c r="K324" s="41"/>
      <c r="L324" s="45"/>
      <c r="M324" s="227"/>
      <c r="N324" s="228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179</v>
      </c>
      <c r="AU324" s="18" t="s">
        <v>82</v>
      </c>
    </row>
    <row r="325" s="2" customFormat="1">
      <c r="A325" s="39"/>
      <c r="B325" s="40"/>
      <c r="C325" s="41"/>
      <c r="D325" s="224" t="s">
        <v>181</v>
      </c>
      <c r="E325" s="41"/>
      <c r="F325" s="229" t="s">
        <v>1276</v>
      </c>
      <c r="G325" s="41"/>
      <c r="H325" s="41"/>
      <c r="I325" s="226"/>
      <c r="J325" s="41"/>
      <c r="K325" s="41"/>
      <c r="L325" s="45"/>
      <c r="M325" s="227"/>
      <c r="N325" s="228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181</v>
      </c>
      <c r="AU325" s="18" t="s">
        <v>82</v>
      </c>
    </row>
    <row r="326" s="13" customFormat="1">
      <c r="A326" s="13"/>
      <c r="B326" s="230"/>
      <c r="C326" s="231"/>
      <c r="D326" s="224" t="s">
        <v>183</v>
      </c>
      <c r="E326" s="232" t="s">
        <v>896</v>
      </c>
      <c r="F326" s="233" t="s">
        <v>1277</v>
      </c>
      <c r="G326" s="231"/>
      <c r="H326" s="234">
        <v>29.399999999999999</v>
      </c>
      <c r="I326" s="235"/>
      <c r="J326" s="231"/>
      <c r="K326" s="231"/>
      <c r="L326" s="236"/>
      <c r="M326" s="237"/>
      <c r="N326" s="238"/>
      <c r="O326" s="238"/>
      <c r="P326" s="238"/>
      <c r="Q326" s="238"/>
      <c r="R326" s="238"/>
      <c r="S326" s="238"/>
      <c r="T326" s="23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0" t="s">
        <v>183</v>
      </c>
      <c r="AU326" s="240" t="s">
        <v>82</v>
      </c>
      <c r="AV326" s="13" t="s">
        <v>84</v>
      </c>
      <c r="AW326" s="13" t="s">
        <v>37</v>
      </c>
      <c r="AX326" s="13" t="s">
        <v>74</v>
      </c>
      <c r="AY326" s="240" t="s">
        <v>172</v>
      </c>
    </row>
    <row r="327" s="13" customFormat="1">
      <c r="A327" s="13"/>
      <c r="B327" s="230"/>
      <c r="C327" s="231"/>
      <c r="D327" s="224" t="s">
        <v>183</v>
      </c>
      <c r="E327" s="232" t="s">
        <v>922</v>
      </c>
      <c r="F327" s="233" t="s">
        <v>1278</v>
      </c>
      <c r="G327" s="231"/>
      <c r="H327" s="234">
        <v>29.399999999999999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183</v>
      </c>
      <c r="AU327" s="240" t="s">
        <v>82</v>
      </c>
      <c r="AV327" s="13" t="s">
        <v>84</v>
      </c>
      <c r="AW327" s="13" t="s">
        <v>37</v>
      </c>
      <c r="AX327" s="13" t="s">
        <v>74</v>
      </c>
      <c r="AY327" s="240" t="s">
        <v>172</v>
      </c>
    </row>
    <row r="328" s="13" customFormat="1">
      <c r="A328" s="13"/>
      <c r="B328" s="230"/>
      <c r="C328" s="231"/>
      <c r="D328" s="224" t="s">
        <v>183</v>
      </c>
      <c r="E328" s="232" t="s">
        <v>1279</v>
      </c>
      <c r="F328" s="233" t="s">
        <v>1280</v>
      </c>
      <c r="G328" s="231"/>
      <c r="H328" s="234">
        <v>58.799999999999997</v>
      </c>
      <c r="I328" s="235"/>
      <c r="J328" s="231"/>
      <c r="K328" s="231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183</v>
      </c>
      <c r="AU328" s="240" t="s">
        <v>82</v>
      </c>
      <c r="AV328" s="13" t="s">
        <v>84</v>
      </c>
      <c r="AW328" s="13" t="s">
        <v>37</v>
      </c>
      <c r="AX328" s="13" t="s">
        <v>82</v>
      </c>
      <c r="AY328" s="240" t="s">
        <v>172</v>
      </c>
    </row>
    <row r="329" s="2" customFormat="1" ht="24.15" customHeight="1">
      <c r="A329" s="39"/>
      <c r="B329" s="40"/>
      <c r="C329" s="211" t="s">
        <v>1281</v>
      </c>
      <c r="D329" s="211" t="s">
        <v>173</v>
      </c>
      <c r="E329" s="212" t="s">
        <v>1282</v>
      </c>
      <c r="F329" s="213" t="s">
        <v>1283</v>
      </c>
      <c r="G329" s="214" t="s">
        <v>327</v>
      </c>
      <c r="H329" s="215">
        <v>180</v>
      </c>
      <c r="I329" s="216"/>
      <c r="J329" s="217">
        <f>ROUND(I329*H329,2)</f>
        <v>0</v>
      </c>
      <c r="K329" s="213" t="s">
        <v>177</v>
      </c>
      <c r="L329" s="45"/>
      <c r="M329" s="218" t="s">
        <v>19</v>
      </c>
      <c r="N329" s="219" t="s">
        <v>45</v>
      </c>
      <c r="O329" s="85"/>
      <c r="P329" s="220">
        <f>O329*H329</f>
        <v>0</v>
      </c>
      <c r="Q329" s="220">
        <v>0</v>
      </c>
      <c r="R329" s="220">
        <f>Q329*H329</f>
        <v>0</v>
      </c>
      <c r="S329" s="220">
        <v>0</v>
      </c>
      <c r="T329" s="22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22" t="s">
        <v>171</v>
      </c>
      <c r="AT329" s="222" t="s">
        <v>173</v>
      </c>
      <c r="AU329" s="222" t="s">
        <v>82</v>
      </c>
      <c r="AY329" s="18" t="s">
        <v>172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8" t="s">
        <v>82</v>
      </c>
      <c r="BK329" s="223">
        <f>ROUND(I329*H329,2)</f>
        <v>0</v>
      </c>
      <c r="BL329" s="18" t="s">
        <v>171</v>
      </c>
      <c r="BM329" s="222" t="s">
        <v>1284</v>
      </c>
    </row>
    <row r="330" s="2" customFormat="1">
      <c r="A330" s="39"/>
      <c r="B330" s="40"/>
      <c r="C330" s="41"/>
      <c r="D330" s="224" t="s">
        <v>179</v>
      </c>
      <c r="E330" s="41"/>
      <c r="F330" s="225" t="s">
        <v>1285</v>
      </c>
      <c r="G330" s="41"/>
      <c r="H330" s="41"/>
      <c r="I330" s="226"/>
      <c r="J330" s="41"/>
      <c r="K330" s="41"/>
      <c r="L330" s="45"/>
      <c r="M330" s="227"/>
      <c r="N330" s="228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179</v>
      </c>
      <c r="AU330" s="18" t="s">
        <v>82</v>
      </c>
    </row>
    <row r="331" s="2" customFormat="1">
      <c r="A331" s="39"/>
      <c r="B331" s="40"/>
      <c r="C331" s="41"/>
      <c r="D331" s="224" t="s">
        <v>181</v>
      </c>
      <c r="E331" s="41"/>
      <c r="F331" s="229" t="s">
        <v>1286</v>
      </c>
      <c r="G331" s="41"/>
      <c r="H331" s="41"/>
      <c r="I331" s="226"/>
      <c r="J331" s="41"/>
      <c r="K331" s="41"/>
      <c r="L331" s="45"/>
      <c r="M331" s="227"/>
      <c r="N331" s="228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181</v>
      </c>
      <c r="AU331" s="18" t="s">
        <v>82</v>
      </c>
    </row>
    <row r="332" s="13" customFormat="1">
      <c r="A332" s="13"/>
      <c r="B332" s="230"/>
      <c r="C332" s="231"/>
      <c r="D332" s="224" t="s">
        <v>183</v>
      </c>
      <c r="E332" s="232" t="s">
        <v>901</v>
      </c>
      <c r="F332" s="233" t="s">
        <v>1287</v>
      </c>
      <c r="G332" s="231"/>
      <c r="H332" s="234">
        <v>180</v>
      </c>
      <c r="I332" s="235"/>
      <c r="J332" s="231"/>
      <c r="K332" s="231"/>
      <c r="L332" s="236"/>
      <c r="M332" s="237"/>
      <c r="N332" s="238"/>
      <c r="O332" s="238"/>
      <c r="P332" s="238"/>
      <c r="Q332" s="238"/>
      <c r="R332" s="238"/>
      <c r="S332" s="238"/>
      <c r="T332" s="23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0" t="s">
        <v>183</v>
      </c>
      <c r="AU332" s="240" t="s">
        <v>82</v>
      </c>
      <c r="AV332" s="13" t="s">
        <v>84</v>
      </c>
      <c r="AW332" s="13" t="s">
        <v>37</v>
      </c>
      <c r="AX332" s="13" t="s">
        <v>82</v>
      </c>
      <c r="AY332" s="240" t="s">
        <v>172</v>
      </c>
    </row>
    <row r="333" s="2" customFormat="1" ht="24.15" customHeight="1">
      <c r="A333" s="39"/>
      <c r="B333" s="40"/>
      <c r="C333" s="211" t="s">
        <v>1288</v>
      </c>
      <c r="D333" s="211" t="s">
        <v>173</v>
      </c>
      <c r="E333" s="212" t="s">
        <v>1289</v>
      </c>
      <c r="F333" s="213" t="s">
        <v>1290</v>
      </c>
      <c r="G333" s="214" t="s">
        <v>327</v>
      </c>
      <c r="H333" s="215">
        <v>180</v>
      </c>
      <c r="I333" s="216"/>
      <c r="J333" s="217">
        <f>ROUND(I333*H333,2)</f>
        <v>0</v>
      </c>
      <c r="K333" s="213" t="s">
        <v>177</v>
      </c>
      <c r="L333" s="45"/>
      <c r="M333" s="218" t="s">
        <v>19</v>
      </c>
      <c r="N333" s="219" t="s">
        <v>45</v>
      </c>
      <c r="O333" s="85"/>
      <c r="P333" s="220">
        <f>O333*H333</f>
        <v>0</v>
      </c>
      <c r="Q333" s="220">
        <v>0</v>
      </c>
      <c r="R333" s="220">
        <f>Q333*H333</f>
        <v>0</v>
      </c>
      <c r="S333" s="220">
        <v>0</v>
      </c>
      <c r="T333" s="22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2" t="s">
        <v>171</v>
      </c>
      <c r="AT333" s="222" t="s">
        <v>173</v>
      </c>
      <c r="AU333" s="222" t="s">
        <v>82</v>
      </c>
      <c r="AY333" s="18" t="s">
        <v>172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8" t="s">
        <v>82</v>
      </c>
      <c r="BK333" s="223">
        <f>ROUND(I333*H333,2)</f>
        <v>0</v>
      </c>
      <c r="BL333" s="18" t="s">
        <v>171</v>
      </c>
      <c r="BM333" s="222" t="s">
        <v>1291</v>
      </c>
    </row>
    <row r="334" s="2" customFormat="1">
      <c r="A334" s="39"/>
      <c r="B334" s="40"/>
      <c r="C334" s="41"/>
      <c r="D334" s="224" t="s">
        <v>179</v>
      </c>
      <c r="E334" s="41"/>
      <c r="F334" s="225" t="s">
        <v>1292</v>
      </c>
      <c r="G334" s="41"/>
      <c r="H334" s="41"/>
      <c r="I334" s="226"/>
      <c r="J334" s="41"/>
      <c r="K334" s="41"/>
      <c r="L334" s="45"/>
      <c r="M334" s="227"/>
      <c r="N334" s="228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179</v>
      </c>
      <c r="AU334" s="18" t="s">
        <v>82</v>
      </c>
    </row>
    <row r="335" s="2" customFormat="1">
      <c r="A335" s="39"/>
      <c r="B335" s="40"/>
      <c r="C335" s="41"/>
      <c r="D335" s="224" t="s">
        <v>181</v>
      </c>
      <c r="E335" s="41"/>
      <c r="F335" s="229" t="s">
        <v>742</v>
      </c>
      <c r="G335" s="41"/>
      <c r="H335" s="41"/>
      <c r="I335" s="226"/>
      <c r="J335" s="41"/>
      <c r="K335" s="41"/>
      <c r="L335" s="45"/>
      <c r="M335" s="227"/>
      <c r="N335" s="228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181</v>
      </c>
      <c r="AU335" s="18" t="s">
        <v>82</v>
      </c>
    </row>
    <row r="336" s="13" customFormat="1">
      <c r="A336" s="13"/>
      <c r="B336" s="230"/>
      <c r="C336" s="231"/>
      <c r="D336" s="224" t="s">
        <v>183</v>
      </c>
      <c r="E336" s="232" t="s">
        <v>1293</v>
      </c>
      <c r="F336" s="233" t="s">
        <v>1294</v>
      </c>
      <c r="G336" s="231"/>
      <c r="H336" s="234">
        <v>180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183</v>
      </c>
      <c r="AU336" s="240" t="s">
        <v>82</v>
      </c>
      <c r="AV336" s="13" t="s">
        <v>84</v>
      </c>
      <c r="AW336" s="13" t="s">
        <v>37</v>
      </c>
      <c r="AX336" s="13" t="s">
        <v>82</v>
      </c>
      <c r="AY336" s="240" t="s">
        <v>172</v>
      </c>
    </row>
    <row r="337" s="2" customFormat="1" ht="24.15" customHeight="1">
      <c r="A337" s="39"/>
      <c r="B337" s="40"/>
      <c r="C337" s="211" t="s">
        <v>1295</v>
      </c>
      <c r="D337" s="211" t="s">
        <v>173</v>
      </c>
      <c r="E337" s="212" t="s">
        <v>1296</v>
      </c>
      <c r="F337" s="213" t="s">
        <v>1297</v>
      </c>
      <c r="G337" s="214" t="s">
        <v>1298</v>
      </c>
      <c r="H337" s="215">
        <v>48600</v>
      </c>
      <c r="I337" s="216"/>
      <c r="J337" s="217">
        <f>ROUND(I337*H337,2)</f>
        <v>0</v>
      </c>
      <c r="K337" s="213" t="s">
        <v>177</v>
      </c>
      <c r="L337" s="45"/>
      <c r="M337" s="218" t="s">
        <v>19</v>
      </c>
      <c r="N337" s="219" t="s">
        <v>45</v>
      </c>
      <c r="O337" s="85"/>
      <c r="P337" s="220">
        <f>O337*H337</f>
        <v>0</v>
      </c>
      <c r="Q337" s="220">
        <v>0</v>
      </c>
      <c r="R337" s="220">
        <f>Q337*H337</f>
        <v>0</v>
      </c>
      <c r="S337" s="220">
        <v>0</v>
      </c>
      <c r="T337" s="22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2" t="s">
        <v>171</v>
      </c>
      <c r="AT337" s="222" t="s">
        <v>173</v>
      </c>
      <c r="AU337" s="222" t="s">
        <v>82</v>
      </c>
      <c r="AY337" s="18" t="s">
        <v>172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8" t="s">
        <v>82</v>
      </c>
      <c r="BK337" s="223">
        <f>ROUND(I337*H337,2)</f>
        <v>0</v>
      </c>
      <c r="BL337" s="18" t="s">
        <v>171</v>
      </c>
      <c r="BM337" s="222" t="s">
        <v>1299</v>
      </c>
    </row>
    <row r="338" s="2" customFormat="1">
      <c r="A338" s="39"/>
      <c r="B338" s="40"/>
      <c r="C338" s="41"/>
      <c r="D338" s="224" t="s">
        <v>179</v>
      </c>
      <c r="E338" s="41"/>
      <c r="F338" s="225" t="s">
        <v>1300</v>
      </c>
      <c r="G338" s="41"/>
      <c r="H338" s="41"/>
      <c r="I338" s="226"/>
      <c r="J338" s="41"/>
      <c r="K338" s="41"/>
      <c r="L338" s="45"/>
      <c r="M338" s="227"/>
      <c r="N338" s="22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179</v>
      </c>
      <c r="AU338" s="18" t="s">
        <v>82</v>
      </c>
    </row>
    <row r="339" s="2" customFormat="1">
      <c r="A339" s="39"/>
      <c r="B339" s="40"/>
      <c r="C339" s="41"/>
      <c r="D339" s="224" t="s">
        <v>181</v>
      </c>
      <c r="E339" s="41"/>
      <c r="F339" s="229" t="s">
        <v>1301</v>
      </c>
      <c r="G339" s="41"/>
      <c r="H339" s="41"/>
      <c r="I339" s="226"/>
      <c r="J339" s="41"/>
      <c r="K339" s="41"/>
      <c r="L339" s="45"/>
      <c r="M339" s="227"/>
      <c r="N339" s="228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181</v>
      </c>
      <c r="AU339" s="18" t="s">
        <v>82</v>
      </c>
    </row>
    <row r="340" s="13" customFormat="1">
      <c r="A340" s="13"/>
      <c r="B340" s="230"/>
      <c r="C340" s="231"/>
      <c r="D340" s="224" t="s">
        <v>183</v>
      </c>
      <c r="E340" s="232" t="s">
        <v>1302</v>
      </c>
      <c r="F340" s="233" t="s">
        <v>1303</v>
      </c>
      <c r="G340" s="231"/>
      <c r="H340" s="234">
        <v>48600</v>
      </c>
      <c r="I340" s="235"/>
      <c r="J340" s="231"/>
      <c r="K340" s="231"/>
      <c r="L340" s="236"/>
      <c r="M340" s="250"/>
      <c r="N340" s="251"/>
      <c r="O340" s="251"/>
      <c r="P340" s="251"/>
      <c r="Q340" s="251"/>
      <c r="R340" s="251"/>
      <c r="S340" s="251"/>
      <c r="T340" s="25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183</v>
      </c>
      <c r="AU340" s="240" t="s">
        <v>82</v>
      </c>
      <c r="AV340" s="13" t="s">
        <v>84</v>
      </c>
      <c r="AW340" s="13" t="s">
        <v>37</v>
      </c>
      <c r="AX340" s="13" t="s">
        <v>82</v>
      </c>
      <c r="AY340" s="240" t="s">
        <v>172</v>
      </c>
    </row>
    <row r="341" s="2" customFormat="1" ht="6.96" customHeight="1">
      <c r="A341" s="39"/>
      <c r="B341" s="60"/>
      <c r="C341" s="61"/>
      <c r="D341" s="61"/>
      <c r="E341" s="61"/>
      <c r="F341" s="61"/>
      <c r="G341" s="61"/>
      <c r="H341" s="61"/>
      <c r="I341" s="61"/>
      <c r="J341" s="61"/>
      <c r="K341" s="61"/>
      <c r="L341" s="45"/>
      <c r="M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</row>
  </sheetData>
  <sheetProtection sheet="1" autoFilter="0" formatColumns="0" formatRows="0" objects="1" scenarios="1" spinCount="100000" saltValue="/sjKyhNu+sunEtFisU4rVSaARqi4XFd6P8X4KUak58146VUU5dqL7NKikTR3edVyK3C5vwKKQK3drvIiN1fSBQ==" hashValue="Km4v3XWPLXEGuGKDSZjfyekeCB5Ttj/3dps29MgH1bFkVhgLgX1FkKPGb3gaYVKUZqwXExRNGG3jWIxE65u19Q==" algorithmName="SHA-512" password="CC35"/>
  <autoFilter ref="C85:K34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1304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ROUND((SUM(BE87:BE361)),  2)</f>
        <v>0</v>
      </c>
      <c r="G33" s="39"/>
      <c r="H33" s="39"/>
      <c r="I33" s="158">
        <v>0.20999999999999999</v>
      </c>
      <c r="J33" s="157">
        <f>ROUND(((SUM(BE87:BE361))*I33),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ROUND((SUM(BF87:BF361)),  2)</f>
        <v>0</v>
      </c>
      <c r="G34" s="39"/>
      <c r="H34" s="39"/>
      <c r="I34" s="158">
        <v>0.14999999999999999</v>
      </c>
      <c r="J34" s="157">
        <f>ROUND(((SUM(BF87:BF361))*I34),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ROUND((SUM(BG87:BG361)),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ROUND((SUM(BH87:BH361)),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ROUND((SUM(BI87:BI361)),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301 - Přeložka inž. sítí CHEVAK Cheb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1305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1306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1307</v>
      </c>
      <c r="E62" s="183"/>
      <c r="F62" s="183"/>
      <c r="G62" s="183"/>
      <c r="H62" s="183"/>
      <c r="I62" s="183"/>
      <c r="J62" s="184">
        <f>J158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1308</v>
      </c>
      <c r="E63" s="183"/>
      <c r="F63" s="183"/>
      <c r="G63" s="183"/>
      <c r="H63" s="183"/>
      <c r="I63" s="183"/>
      <c r="J63" s="184">
        <f>J213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1309</v>
      </c>
      <c r="E64" s="183"/>
      <c r="F64" s="183"/>
      <c r="G64" s="183"/>
      <c r="H64" s="183"/>
      <c r="I64" s="183"/>
      <c r="J64" s="184">
        <f>J254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1310</v>
      </c>
      <c r="E65" s="183"/>
      <c r="F65" s="183"/>
      <c r="G65" s="183"/>
      <c r="H65" s="183"/>
      <c r="I65" s="183"/>
      <c r="J65" s="184">
        <f>J330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1311</v>
      </c>
      <c r="E66" s="183"/>
      <c r="F66" s="183"/>
      <c r="G66" s="183"/>
      <c r="H66" s="183"/>
      <c r="I66" s="183"/>
      <c r="J66" s="184">
        <f>J342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1312</v>
      </c>
      <c r="E67" s="183"/>
      <c r="F67" s="183"/>
      <c r="G67" s="183"/>
      <c r="H67" s="183"/>
      <c r="I67" s="183"/>
      <c r="J67" s="184">
        <f>J357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147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301 - Přeložka inž. sítí CHEVAK Cheb a.s.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Cheb</v>
      </c>
      <c r="G81" s="41"/>
      <c r="H81" s="41"/>
      <c r="I81" s="33" t="s">
        <v>23</v>
      </c>
      <c r="J81" s="73" t="str">
        <f>IF(J12="","",J12)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E15</f>
        <v>město Cheb</v>
      </c>
      <c r="G83" s="41"/>
      <c r="H83" s="41"/>
      <c r="I83" s="33" t="s">
        <v>32</v>
      </c>
      <c r="J83" s="37" t="str">
        <f>E21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IF(E18="","",E18)</f>
        <v>Vyplň údaj</v>
      </c>
      <c r="G84" s="41"/>
      <c r="H84" s="41"/>
      <c r="I84" s="33" t="s">
        <v>35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145.36961974752998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1313</v>
      </c>
      <c r="F88" s="200" t="s">
        <v>1314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P89+P158+P213+P254+P330+P342+P357</f>
        <v>0</v>
      </c>
      <c r="Q88" s="205"/>
      <c r="R88" s="206">
        <f>R89+R158+R213+R254+R330+R342+R357</f>
        <v>145.36961974752998</v>
      </c>
      <c r="S88" s="205"/>
      <c r="T88" s="207">
        <f>T89+T158+T213+T254+T330+T342+T357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74</v>
      </c>
      <c r="AY88" s="208" t="s">
        <v>172</v>
      </c>
      <c r="BK88" s="210">
        <f>BK89+BK158+BK213+BK254+BK330+BK342+BK357</f>
        <v>0</v>
      </c>
    </row>
    <row r="89" s="12" customFormat="1" ht="22.8" customHeight="1">
      <c r="A89" s="12"/>
      <c r="B89" s="197"/>
      <c r="C89" s="198"/>
      <c r="D89" s="199" t="s">
        <v>73</v>
      </c>
      <c r="E89" s="241" t="s">
        <v>82</v>
      </c>
      <c r="F89" s="241" t="s">
        <v>1315</v>
      </c>
      <c r="G89" s="198"/>
      <c r="H89" s="198"/>
      <c r="I89" s="201"/>
      <c r="J89" s="242">
        <f>BK89</f>
        <v>0</v>
      </c>
      <c r="K89" s="198"/>
      <c r="L89" s="203"/>
      <c r="M89" s="204"/>
      <c r="N89" s="205"/>
      <c r="O89" s="205"/>
      <c r="P89" s="206">
        <f>SUM(P90:P157)</f>
        <v>0</v>
      </c>
      <c r="Q89" s="205"/>
      <c r="R89" s="206">
        <f>SUM(R90:R157)</f>
        <v>102.45852008768</v>
      </c>
      <c r="S89" s="205"/>
      <c r="T89" s="207">
        <f>SUM(T90:T157)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82</v>
      </c>
      <c r="AT89" s="209" t="s">
        <v>73</v>
      </c>
      <c r="AU89" s="209" t="s">
        <v>82</v>
      </c>
      <c r="AY89" s="208" t="s">
        <v>172</v>
      </c>
      <c r="BK89" s="210">
        <f>SUM(BK90:BK157)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1316</v>
      </c>
      <c r="F90" s="213" t="s">
        <v>1317</v>
      </c>
      <c r="G90" s="214" t="s">
        <v>1318</v>
      </c>
      <c r="H90" s="215">
        <v>15</v>
      </c>
      <c r="I90" s="216"/>
      <c r="J90" s="217">
        <f>ROUND(I90*H90,2)</f>
        <v>0</v>
      </c>
      <c r="K90" s="213" t="s">
        <v>1319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1320</v>
      </c>
    </row>
    <row r="91" s="2" customFormat="1">
      <c r="A91" s="39"/>
      <c r="B91" s="40"/>
      <c r="C91" s="41"/>
      <c r="D91" s="224" t="s">
        <v>179</v>
      </c>
      <c r="E91" s="41"/>
      <c r="F91" s="225" t="s">
        <v>1321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3" t="s">
        <v>237</v>
      </c>
      <c r="E92" s="41"/>
      <c r="F92" s="244" t="s">
        <v>1322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237</v>
      </c>
      <c r="AU92" s="18" t="s">
        <v>84</v>
      </c>
    </row>
    <row r="93" s="2" customFormat="1" ht="33" customHeight="1">
      <c r="A93" s="39"/>
      <c r="B93" s="40"/>
      <c r="C93" s="211" t="s">
        <v>84</v>
      </c>
      <c r="D93" s="211" t="s">
        <v>173</v>
      </c>
      <c r="E93" s="212" t="s">
        <v>1323</v>
      </c>
      <c r="F93" s="213" t="s">
        <v>1324</v>
      </c>
      <c r="G93" s="214" t="s">
        <v>1325</v>
      </c>
      <c r="H93" s="215">
        <v>15.308</v>
      </c>
      <c r="I93" s="216"/>
      <c r="J93" s="217">
        <f>ROUND(I93*H93,2)</f>
        <v>0</v>
      </c>
      <c r="K93" s="213" t="s">
        <v>1319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1326</v>
      </c>
    </row>
    <row r="94" s="2" customFormat="1">
      <c r="A94" s="39"/>
      <c r="B94" s="40"/>
      <c r="C94" s="41"/>
      <c r="D94" s="224" t="s">
        <v>179</v>
      </c>
      <c r="E94" s="41"/>
      <c r="F94" s="225" t="s">
        <v>1327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>
      <c r="A95" s="39"/>
      <c r="B95" s="40"/>
      <c r="C95" s="41"/>
      <c r="D95" s="243" t="s">
        <v>237</v>
      </c>
      <c r="E95" s="41"/>
      <c r="F95" s="244" t="s">
        <v>1328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237</v>
      </c>
      <c r="AU95" s="18" t="s">
        <v>84</v>
      </c>
    </row>
    <row r="96" s="13" customFormat="1">
      <c r="A96" s="13"/>
      <c r="B96" s="230"/>
      <c r="C96" s="231"/>
      <c r="D96" s="224" t="s">
        <v>183</v>
      </c>
      <c r="E96" s="232" t="s">
        <v>19</v>
      </c>
      <c r="F96" s="233" t="s">
        <v>1329</v>
      </c>
      <c r="G96" s="231"/>
      <c r="H96" s="234">
        <v>15.308</v>
      </c>
      <c r="I96" s="235"/>
      <c r="J96" s="231"/>
      <c r="K96" s="231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183</v>
      </c>
      <c r="AU96" s="240" t="s">
        <v>84</v>
      </c>
      <c r="AV96" s="13" t="s">
        <v>84</v>
      </c>
      <c r="AW96" s="13" t="s">
        <v>37</v>
      </c>
      <c r="AX96" s="13" t="s">
        <v>74</v>
      </c>
      <c r="AY96" s="240" t="s">
        <v>172</v>
      </c>
    </row>
    <row r="97" s="14" customFormat="1">
      <c r="A97" s="14"/>
      <c r="B97" s="255"/>
      <c r="C97" s="256"/>
      <c r="D97" s="224" t="s">
        <v>183</v>
      </c>
      <c r="E97" s="257" t="s">
        <v>19</v>
      </c>
      <c r="F97" s="258" t="s">
        <v>1330</v>
      </c>
      <c r="G97" s="256"/>
      <c r="H97" s="259">
        <v>15.308</v>
      </c>
      <c r="I97" s="260"/>
      <c r="J97" s="256"/>
      <c r="K97" s="256"/>
      <c r="L97" s="261"/>
      <c r="M97" s="262"/>
      <c r="N97" s="263"/>
      <c r="O97" s="263"/>
      <c r="P97" s="263"/>
      <c r="Q97" s="263"/>
      <c r="R97" s="263"/>
      <c r="S97" s="263"/>
      <c r="T97" s="26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5" t="s">
        <v>183</v>
      </c>
      <c r="AU97" s="265" t="s">
        <v>84</v>
      </c>
      <c r="AV97" s="14" t="s">
        <v>171</v>
      </c>
      <c r="AW97" s="14" t="s">
        <v>37</v>
      </c>
      <c r="AX97" s="14" t="s">
        <v>82</v>
      </c>
      <c r="AY97" s="265" t="s">
        <v>172</v>
      </c>
    </row>
    <row r="98" s="2" customFormat="1" ht="33" customHeight="1">
      <c r="A98" s="39"/>
      <c r="B98" s="40"/>
      <c r="C98" s="211" t="s">
        <v>191</v>
      </c>
      <c r="D98" s="211" t="s">
        <v>173</v>
      </c>
      <c r="E98" s="212" t="s">
        <v>1331</v>
      </c>
      <c r="F98" s="213" t="s">
        <v>1332</v>
      </c>
      <c r="G98" s="214" t="s">
        <v>1325</v>
      </c>
      <c r="H98" s="215">
        <v>265.755</v>
      </c>
      <c r="I98" s="216"/>
      <c r="J98" s="217">
        <f>ROUND(I98*H98,2)</f>
        <v>0</v>
      </c>
      <c r="K98" s="213" t="s">
        <v>1319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1333</v>
      </c>
    </row>
    <row r="99" s="2" customFormat="1">
      <c r="A99" s="39"/>
      <c r="B99" s="40"/>
      <c r="C99" s="41"/>
      <c r="D99" s="224" t="s">
        <v>179</v>
      </c>
      <c r="E99" s="41"/>
      <c r="F99" s="225" t="s">
        <v>1334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3" t="s">
        <v>237</v>
      </c>
      <c r="E100" s="41"/>
      <c r="F100" s="244" t="s">
        <v>1335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237</v>
      </c>
      <c r="AU100" s="18" t="s">
        <v>84</v>
      </c>
    </row>
    <row r="101" s="13" customFormat="1">
      <c r="A101" s="13"/>
      <c r="B101" s="230"/>
      <c r="C101" s="231"/>
      <c r="D101" s="224" t="s">
        <v>183</v>
      </c>
      <c r="E101" s="232" t="s">
        <v>19</v>
      </c>
      <c r="F101" s="233" t="s">
        <v>1336</v>
      </c>
      <c r="G101" s="231"/>
      <c r="H101" s="234">
        <v>249.83500000000001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183</v>
      </c>
      <c r="AU101" s="240" t="s">
        <v>84</v>
      </c>
      <c r="AV101" s="13" t="s">
        <v>84</v>
      </c>
      <c r="AW101" s="13" t="s">
        <v>37</v>
      </c>
      <c r="AX101" s="13" t="s">
        <v>74</v>
      </c>
      <c r="AY101" s="240" t="s">
        <v>172</v>
      </c>
    </row>
    <row r="102" s="13" customFormat="1">
      <c r="A102" s="13"/>
      <c r="B102" s="230"/>
      <c r="C102" s="231"/>
      <c r="D102" s="224" t="s">
        <v>183</v>
      </c>
      <c r="E102" s="232" t="s">
        <v>19</v>
      </c>
      <c r="F102" s="233" t="s">
        <v>1337</v>
      </c>
      <c r="G102" s="231"/>
      <c r="H102" s="234">
        <v>15.92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183</v>
      </c>
      <c r="AU102" s="240" t="s">
        <v>84</v>
      </c>
      <c r="AV102" s="13" t="s">
        <v>84</v>
      </c>
      <c r="AW102" s="13" t="s">
        <v>37</v>
      </c>
      <c r="AX102" s="13" t="s">
        <v>74</v>
      </c>
      <c r="AY102" s="240" t="s">
        <v>172</v>
      </c>
    </row>
    <row r="103" s="14" customFormat="1">
      <c r="A103" s="14"/>
      <c r="B103" s="255"/>
      <c r="C103" s="256"/>
      <c r="D103" s="224" t="s">
        <v>183</v>
      </c>
      <c r="E103" s="257" t="s">
        <v>19</v>
      </c>
      <c r="F103" s="258" t="s">
        <v>1330</v>
      </c>
      <c r="G103" s="256"/>
      <c r="H103" s="259">
        <v>265.755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5" t="s">
        <v>183</v>
      </c>
      <c r="AU103" s="265" t="s">
        <v>84</v>
      </c>
      <c r="AV103" s="14" t="s">
        <v>171</v>
      </c>
      <c r="AW103" s="14" t="s">
        <v>37</v>
      </c>
      <c r="AX103" s="14" t="s">
        <v>82</v>
      </c>
      <c r="AY103" s="265" t="s">
        <v>172</v>
      </c>
    </row>
    <row r="104" s="2" customFormat="1" ht="21.75" customHeight="1">
      <c r="A104" s="39"/>
      <c r="B104" s="40"/>
      <c r="C104" s="211" t="s">
        <v>171</v>
      </c>
      <c r="D104" s="211" t="s">
        <v>173</v>
      </c>
      <c r="E104" s="212" t="s">
        <v>1338</v>
      </c>
      <c r="F104" s="213" t="s">
        <v>1339</v>
      </c>
      <c r="G104" s="214" t="s">
        <v>1340</v>
      </c>
      <c r="H104" s="215">
        <v>491.96800000000002</v>
      </c>
      <c r="I104" s="216"/>
      <c r="J104" s="217">
        <f>ROUND(I104*H104,2)</f>
        <v>0</v>
      </c>
      <c r="K104" s="213" t="s">
        <v>1319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0.00083850999999999999</v>
      </c>
      <c r="R104" s="220">
        <f>Q104*H104</f>
        <v>0.41252008768000004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1341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1342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>
      <c r="A106" s="39"/>
      <c r="B106" s="40"/>
      <c r="C106" s="41"/>
      <c r="D106" s="243" t="s">
        <v>237</v>
      </c>
      <c r="E106" s="41"/>
      <c r="F106" s="244" t="s">
        <v>1343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237</v>
      </c>
      <c r="AU106" s="18" t="s">
        <v>84</v>
      </c>
    </row>
    <row r="107" s="13" customFormat="1">
      <c r="A107" s="13"/>
      <c r="B107" s="230"/>
      <c r="C107" s="231"/>
      <c r="D107" s="224" t="s">
        <v>183</v>
      </c>
      <c r="E107" s="232" t="s">
        <v>19</v>
      </c>
      <c r="F107" s="233" t="s">
        <v>1344</v>
      </c>
      <c r="G107" s="231"/>
      <c r="H107" s="234">
        <v>416.392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183</v>
      </c>
      <c r="AU107" s="240" t="s">
        <v>84</v>
      </c>
      <c r="AV107" s="13" t="s">
        <v>84</v>
      </c>
      <c r="AW107" s="13" t="s">
        <v>37</v>
      </c>
      <c r="AX107" s="13" t="s">
        <v>74</v>
      </c>
      <c r="AY107" s="240" t="s">
        <v>172</v>
      </c>
    </row>
    <row r="108" s="13" customFormat="1">
      <c r="A108" s="13"/>
      <c r="B108" s="230"/>
      <c r="C108" s="231"/>
      <c r="D108" s="224" t="s">
        <v>183</v>
      </c>
      <c r="E108" s="232" t="s">
        <v>19</v>
      </c>
      <c r="F108" s="233" t="s">
        <v>1345</v>
      </c>
      <c r="G108" s="231"/>
      <c r="H108" s="234">
        <v>31.84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183</v>
      </c>
      <c r="AU108" s="240" t="s">
        <v>84</v>
      </c>
      <c r="AV108" s="13" t="s">
        <v>84</v>
      </c>
      <c r="AW108" s="13" t="s">
        <v>37</v>
      </c>
      <c r="AX108" s="13" t="s">
        <v>74</v>
      </c>
      <c r="AY108" s="240" t="s">
        <v>172</v>
      </c>
    </row>
    <row r="109" s="13" customFormat="1">
      <c r="A109" s="13"/>
      <c r="B109" s="230"/>
      <c r="C109" s="231"/>
      <c r="D109" s="224" t="s">
        <v>183</v>
      </c>
      <c r="E109" s="232" t="s">
        <v>19</v>
      </c>
      <c r="F109" s="233" t="s">
        <v>1346</v>
      </c>
      <c r="G109" s="231"/>
      <c r="H109" s="234">
        <v>43.735999999999997</v>
      </c>
      <c r="I109" s="235"/>
      <c r="J109" s="231"/>
      <c r="K109" s="231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183</v>
      </c>
      <c r="AU109" s="240" t="s">
        <v>84</v>
      </c>
      <c r="AV109" s="13" t="s">
        <v>84</v>
      </c>
      <c r="AW109" s="13" t="s">
        <v>37</v>
      </c>
      <c r="AX109" s="13" t="s">
        <v>74</v>
      </c>
      <c r="AY109" s="240" t="s">
        <v>172</v>
      </c>
    </row>
    <row r="110" s="14" customFormat="1">
      <c r="A110" s="14"/>
      <c r="B110" s="255"/>
      <c r="C110" s="256"/>
      <c r="D110" s="224" t="s">
        <v>183</v>
      </c>
      <c r="E110" s="257" t="s">
        <v>19</v>
      </c>
      <c r="F110" s="258" t="s">
        <v>1330</v>
      </c>
      <c r="G110" s="256"/>
      <c r="H110" s="259">
        <v>491.96799999999996</v>
      </c>
      <c r="I110" s="260"/>
      <c r="J110" s="256"/>
      <c r="K110" s="256"/>
      <c r="L110" s="261"/>
      <c r="M110" s="262"/>
      <c r="N110" s="263"/>
      <c r="O110" s="263"/>
      <c r="P110" s="263"/>
      <c r="Q110" s="263"/>
      <c r="R110" s="263"/>
      <c r="S110" s="263"/>
      <c r="T110" s="26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5" t="s">
        <v>183</v>
      </c>
      <c r="AU110" s="265" t="s">
        <v>84</v>
      </c>
      <c r="AV110" s="14" t="s">
        <v>171</v>
      </c>
      <c r="AW110" s="14" t="s">
        <v>37</v>
      </c>
      <c r="AX110" s="14" t="s">
        <v>82</v>
      </c>
      <c r="AY110" s="265" t="s">
        <v>172</v>
      </c>
    </row>
    <row r="111" s="2" customFormat="1" ht="24.15" customHeight="1">
      <c r="A111" s="39"/>
      <c r="B111" s="40"/>
      <c r="C111" s="211" t="s">
        <v>203</v>
      </c>
      <c r="D111" s="211" t="s">
        <v>173</v>
      </c>
      <c r="E111" s="212" t="s">
        <v>1347</v>
      </c>
      <c r="F111" s="213" t="s">
        <v>1348</v>
      </c>
      <c r="G111" s="214" t="s">
        <v>1340</v>
      </c>
      <c r="H111" s="215">
        <v>491.96800000000002</v>
      </c>
      <c r="I111" s="216"/>
      <c r="J111" s="217">
        <f>ROUND(I111*H111,2)</f>
        <v>0</v>
      </c>
      <c r="K111" s="213" t="s">
        <v>1319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1349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1350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3" t="s">
        <v>237</v>
      </c>
      <c r="E113" s="41"/>
      <c r="F113" s="244" t="s">
        <v>1351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237</v>
      </c>
      <c r="AU113" s="18" t="s">
        <v>84</v>
      </c>
    </row>
    <row r="114" s="13" customFormat="1">
      <c r="A114" s="13"/>
      <c r="B114" s="230"/>
      <c r="C114" s="231"/>
      <c r="D114" s="224" t="s">
        <v>183</v>
      </c>
      <c r="E114" s="232" t="s">
        <v>19</v>
      </c>
      <c r="F114" s="233" t="s">
        <v>1344</v>
      </c>
      <c r="G114" s="231"/>
      <c r="H114" s="234">
        <v>416.392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183</v>
      </c>
      <c r="AU114" s="240" t="s">
        <v>84</v>
      </c>
      <c r="AV114" s="13" t="s">
        <v>84</v>
      </c>
      <c r="AW114" s="13" t="s">
        <v>37</v>
      </c>
      <c r="AX114" s="13" t="s">
        <v>74</v>
      </c>
      <c r="AY114" s="240" t="s">
        <v>172</v>
      </c>
    </row>
    <row r="115" s="13" customFormat="1">
      <c r="A115" s="13"/>
      <c r="B115" s="230"/>
      <c r="C115" s="231"/>
      <c r="D115" s="224" t="s">
        <v>183</v>
      </c>
      <c r="E115" s="232" t="s">
        <v>19</v>
      </c>
      <c r="F115" s="233" t="s">
        <v>1345</v>
      </c>
      <c r="G115" s="231"/>
      <c r="H115" s="234">
        <v>31.84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183</v>
      </c>
      <c r="AU115" s="240" t="s">
        <v>84</v>
      </c>
      <c r="AV115" s="13" t="s">
        <v>84</v>
      </c>
      <c r="AW115" s="13" t="s">
        <v>37</v>
      </c>
      <c r="AX115" s="13" t="s">
        <v>74</v>
      </c>
      <c r="AY115" s="240" t="s">
        <v>172</v>
      </c>
    </row>
    <row r="116" s="13" customFormat="1">
      <c r="A116" s="13"/>
      <c r="B116" s="230"/>
      <c r="C116" s="231"/>
      <c r="D116" s="224" t="s">
        <v>183</v>
      </c>
      <c r="E116" s="232" t="s">
        <v>19</v>
      </c>
      <c r="F116" s="233" t="s">
        <v>1346</v>
      </c>
      <c r="G116" s="231"/>
      <c r="H116" s="234">
        <v>43.735999999999997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183</v>
      </c>
      <c r="AU116" s="240" t="s">
        <v>84</v>
      </c>
      <c r="AV116" s="13" t="s">
        <v>84</v>
      </c>
      <c r="AW116" s="13" t="s">
        <v>37</v>
      </c>
      <c r="AX116" s="13" t="s">
        <v>74</v>
      </c>
      <c r="AY116" s="240" t="s">
        <v>172</v>
      </c>
    </row>
    <row r="117" s="14" customFormat="1">
      <c r="A117" s="14"/>
      <c r="B117" s="255"/>
      <c r="C117" s="256"/>
      <c r="D117" s="224" t="s">
        <v>183</v>
      </c>
      <c r="E117" s="257" t="s">
        <v>19</v>
      </c>
      <c r="F117" s="258" t="s">
        <v>1330</v>
      </c>
      <c r="G117" s="256"/>
      <c r="H117" s="259">
        <v>491.96799999999996</v>
      </c>
      <c r="I117" s="260"/>
      <c r="J117" s="256"/>
      <c r="K117" s="256"/>
      <c r="L117" s="261"/>
      <c r="M117" s="262"/>
      <c r="N117" s="263"/>
      <c r="O117" s="263"/>
      <c r="P117" s="263"/>
      <c r="Q117" s="263"/>
      <c r="R117" s="263"/>
      <c r="S117" s="263"/>
      <c r="T117" s="26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5" t="s">
        <v>183</v>
      </c>
      <c r="AU117" s="265" t="s">
        <v>84</v>
      </c>
      <c r="AV117" s="14" t="s">
        <v>171</v>
      </c>
      <c r="AW117" s="14" t="s">
        <v>37</v>
      </c>
      <c r="AX117" s="14" t="s">
        <v>82</v>
      </c>
      <c r="AY117" s="265" t="s">
        <v>172</v>
      </c>
    </row>
    <row r="118" s="2" customFormat="1" ht="37.8" customHeight="1">
      <c r="A118" s="39"/>
      <c r="B118" s="40"/>
      <c r="C118" s="211" t="s">
        <v>212</v>
      </c>
      <c r="D118" s="211" t="s">
        <v>173</v>
      </c>
      <c r="E118" s="212" t="s">
        <v>1352</v>
      </c>
      <c r="F118" s="213" t="s">
        <v>1353</v>
      </c>
      <c r="G118" s="214" t="s">
        <v>1325</v>
      </c>
      <c r="H118" s="215">
        <v>90.055000000000007</v>
      </c>
      <c r="I118" s="216"/>
      <c r="J118" s="217">
        <f>ROUND(I118*H118,2)</f>
        <v>0</v>
      </c>
      <c r="K118" s="213" t="s">
        <v>1319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1354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1355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3" t="s">
        <v>237</v>
      </c>
      <c r="E120" s="41"/>
      <c r="F120" s="244" t="s">
        <v>1356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237</v>
      </c>
      <c r="AU120" s="18" t="s">
        <v>84</v>
      </c>
    </row>
    <row r="121" s="13" customFormat="1">
      <c r="A121" s="13"/>
      <c r="B121" s="230"/>
      <c r="C121" s="231"/>
      <c r="D121" s="224" t="s">
        <v>183</v>
      </c>
      <c r="E121" s="232" t="s">
        <v>19</v>
      </c>
      <c r="F121" s="233" t="s">
        <v>1357</v>
      </c>
      <c r="G121" s="231"/>
      <c r="H121" s="234">
        <v>90.055000000000007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183</v>
      </c>
      <c r="AU121" s="240" t="s">
        <v>84</v>
      </c>
      <c r="AV121" s="13" t="s">
        <v>84</v>
      </c>
      <c r="AW121" s="13" t="s">
        <v>37</v>
      </c>
      <c r="AX121" s="13" t="s">
        <v>74</v>
      </c>
      <c r="AY121" s="240" t="s">
        <v>172</v>
      </c>
    </row>
    <row r="122" s="14" customFormat="1">
      <c r="A122" s="14"/>
      <c r="B122" s="255"/>
      <c r="C122" s="256"/>
      <c r="D122" s="224" t="s">
        <v>183</v>
      </c>
      <c r="E122" s="257" t="s">
        <v>19</v>
      </c>
      <c r="F122" s="258" t="s">
        <v>1330</v>
      </c>
      <c r="G122" s="256"/>
      <c r="H122" s="259">
        <v>90.055000000000007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5" t="s">
        <v>183</v>
      </c>
      <c r="AU122" s="265" t="s">
        <v>84</v>
      </c>
      <c r="AV122" s="14" t="s">
        <v>171</v>
      </c>
      <c r="AW122" s="14" t="s">
        <v>37</v>
      </c>
      <c r="AX122" s="14" t="s">
        <v>82</v>
      </c>
      <c r="AY122" s="265" t="s">
        <v>172</v>
      </c>
    </row>
    <row r="123" s="2" customFormat="1" ht="24.15" customHeight="1">
      <c r="A123" s="39"/>
      <c r="B123" s="40"/>
      <c r="C123" s="211" t="s">
        <v>219</v>
      </c>
      <c r="D123" s="211" t="s">
        <v>173</v>
      </c>
      <c r="E123" s="212" t="s">
        <v>1358</v>
      </c>
      <c r="F123" s="213" t="s">
        <v>1359</v>
      </c>
      <c r="G123" s="214" t="s">
        <v>1325</v>
      </c>
      <c r="H123" s="215">
        <v>90.055000000000007</v>
      </c>
      <c r="I123" s="216"/>
      <c r="J123" s="217">
        <f>ROUND(I123*H123,2)</f>
        <v>0</v>
      </c>
      <c r="K123" s="213" t="s">
        <v>1319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1360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1361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3" t="s">
        <v>237</v>
      </c>
      <c r="E125" s="41"/>
      <c r="F125" s="244" t="s">
        <v>1362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237</v>
      </c>
      <c r="AU125" s="18" t="s">
        <v>84</v>
      </c>
    </row>
    <row r="126" s="13" customFormat="1">
      <c r="A126" s="13"/>
      <c r="B126" s="230"/>
      <c r="C126" s="231"/>
      <c r="D126" s="224" t="s">
        <v>183</v>
      </c>
      <c r="E126" s="232" t="s">
        <v>19</v>
      </c>
      <c r="F126" s="233" t="s">
        <v>1363</v>
      </c>
      <c r="G126" s="231"/>
      <c r="H126" s="234">
        <v>90.055000000000007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183</v>
      </c>
      <c r="AU126" s="240" t="s">
        <v>84</v>
      </c>
      <c r="AV126" s="13" t="s">
        <v>84</v>
      </c>
      <c r="AW126" s="13" t="s">
        <v>37</v>
      </c>
      <c r="AX126" s="13" t="s">
        <v>82</v>
      </c>
      <c r="AY126" s="240" t="s">
        <v>172</v>
      </c>
    </row>
    <row r="127" s="2" customFormat="1" ht="24.15" customHeight="1">
      <c r="A127" s="39"/>
      <c r="B127" s="40"/>
      <c r="C127" s="211" t="s">
        <v>229</v>
      </c>
      <c r="D127" s="211" t="s">
        <v>173</v>
      </c>
      <c r="E127" s="212" t="s">
        <v>1364</v>
      </c>
      <c r="F127" s="213" t="s">
        <v>1365</v>
      </c>
      <c r="G127" s="214" t="s">
        <v>1366</v>
      </c>
      <c r="H127" s="215">
        <v>162.09899999999999</v>
      </c>
      <c r="I127" s="216"/>
      <c r="J127" s="217">
        <f>ROUND(I127*H127,2)</f>
        <v>0</v>
      </c>
      <c r="K127" s="213" t="s">
        <v>1319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1367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1368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3" t="s">
        <v>237</v>
      </c>
      <c r="E129" s="41"/>
      <c r="F129" s="244" t="s">
        <v>1369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237</v>
      </c>
      <c r="AU129" s="18" t="s">
        <v>84</v>
      </c>
    </row>
    <row r="130" s="13" customFormat="1">
      <c r="A130" s="13"/>
      <c r="B130" s="230"/>
      <c r="C130" s="231"/>
      <c r="D130" s="224" t="s">
        <v>183</v>
      </c>
      <c r="E130" s="232" t="s">
        <v>19</v>
      </c>
      <c r="F130" s="233" t="s">
        <v>1370</v>
      </c>
      <c r="G130" s="231"/>
      <c r="H130" s="234">
        <v>162.09899999999999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183</v>
      </c>
      <c r="AU130" s="240" t="s">
        <v>84</v>
      </c>
      <c r="AV130" s="13" t="s">
        <v>84</v>
      </c>
      <c r="AW130" s="13" t="s">
        <v>37</v>
      </c>
      <c r="AX130" s="13" t="s">
        <v>82</v>
      </c>
      <c r="AY130" s="240" t="s">
        <v>172</v>
      </c>
    </row>
    <row r="131" s="2" customFormat="1" ht="16.5" customHeight="1">
      <c r="A131" s="39"/>
      <c r="B131" s="40"/>
      <c r="C131" s="211" t="s">
        <v>239</v>
      </c>
      <c r="D131" s="211" t="s">
        <v>173</v>
      </c>
      <c r="E131" s="212" t="s">
        <v>1371</v>
      </c>
      <c r="F131" s="213" t="s">
        <v>1372</v>
      </c>
      <c r="G131" s="214" t="s">
        <v>1325</v>
      </c>
      <c r="H131" s="215">
        <v>90.055000000000007</v>
      </c>
      <c r="I131" s="216"/>
      <c r="J131" s="217">
        <f>ROUND(I131*H131,2)</f>
        <v>0</v>
      </c>
      <c r="K131" s="213" t="s">
        <v>1319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1373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1374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3" t="s">
        <v>237</v>
      </c>
      <c r="E133" s="41"/>
      <c r="F133" s="244" t="s">
        <v>1375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237</v>
      </c>
      <c r="AU133" s="18" t="s">
        <v>84</v>
      </c>
    </row>
    <row r="134" s="13" customFormat="1">
      <c r="A134" s="13"/>
      <c r="B134" s="230"/>
      <c r="C134" s="231"/>
      <c r="D134" s="224" t="s">
        <v>183</v>
      </c>
      <c r="E134" s="232" t="s">
        <v>19</v>
      </c>
      <c r="F134" s="233" t="s">
        <v>1363</v>
      </c>
      <c r="G134" s="231"/>
      <c r="H134" s="234">
        <v>90.055000000000007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183</v>
      </c>
      <c r="AU134" s="240" t="s">
        <v>84</v>
      </c>
      <c r="AV134" s="13" t="s">
        <v>84</v>
      </c>
      <c r="AW134" s="13" t="s">
        <v>37</v>
      </c>
      <c r="AX134" s="13" t="s">
        <v>82</v>
      </c>
      <c r="AY134" s="240" t="s">
        <v>172</v>
      </c>
    </row>
    <row r="135" s="2" customFormat="1" ht="24.15" customHeight="1">
      <c r="A135" s="39"/>
      <c r="B135" s="40"/>
      <c r="C135" s="211" t="s">
        <v>245</v>
      </c>
      <c r="D135" s="211" t="s">
        <v>173</v>
      </c>
      <c r="E135" s="212" t="s">
        <v>1376</v>
      </c>
      <c r="F135" s="213" t="s">
        <v>1377</v>
      </c>
      <c r="G135" s="214" t="s">
        <v>1325</v>
      </c>
      <c r="H135" s="215">
        <v>191.00800000000001</v>
      </c>
      <c r="I135" s="216"/>
      <c r="J135" s="217">
        <f>ROUND(I135*H135,2)</f>
        <v>0</v>
      </c>
      <c r="K135" s="213" t="s">
        <v>1319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84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1378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1379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>
      <c r="A137" s="39"/>
      <c r="B137" s="40"/>
      <c r="C137" s="41"/>
      <c r="D137" s="243" t="s">
        <v>237</v>
      </c>
      <c r="E137" s="41"/>
      <c r="F137" s="244" t="s">
        <v>1380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237</v>
      </c>
      <c r="AU137" s="18" t="s">
        <v>84</v>
      </c>
    </row>
    <row r="138" s="13" customFormat="1">
      <c r="A138" s="13"/>
      <c r="B138" s="230"/>
      <c r="C138" s="231"/>
      <c r="D138" s="224" t="s">
        <v>183</v>
      </c>
      <c r="E138" s="232" t="s">
        <v>19</v>
      </c>
      <c r="F138" s="233" t="s">
        <v>1381</v>
      </c>
      <c r="G138" s="231"/>
      <c r="H138" s="234">
        <v>173.798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183</v>
      </c>
      <c r="AU138" s="240" t="s">
        <v>84</v>
      </c>
      <c r="AV138" s="13" t="s">
        <v>84</v>
      </c>
      <c r="AW138" s="13" t="s">
        <v>37</v>
      </c>
      <c r="AX138" s="13" t="s">
        <v>74</v>
      </c>
      <c r="AY138" s="240" t="s">
        <v>172</v>
      </c>
    </row>
    <row r="139" s="13" customFormat="1">
      <c r="A139" s="13"/>
      <c r="B139" s="230"/>
      <c r="C139" s="231"/>
      <c r="D139" s="224" t="s">
        <v>183</v>
      </c>
      <c r="E139" s="232" t="s">
        <v>19</v>
      </c>
      <c r="F139" s="233" t="s">
        <v>1382</v>
      </c>
      <c r="G139" s="231"/>
      <c r="H139" s="234">
        <v>10.846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183</v>
      </c>
      <c r="AU139" s="240" t="s">
        <v>84</v>
      </c>
      <c r="AV139" s="13" t="s">
        <v>84</v>
      </c>
      <c r="AW139" s="13" t="s">
        <v>37</v>
      </c>
      <c r="AX139" s="13" t="s">
        <v>74</v>
      </c>
      <c r="AY139" s="240" t="s">
        <v>172</v>
      </c>
    </row>
    <row r="140" s="13" customFormat="1">
      <c r="A140" s="13"/>
      <c r="B140" s="230"/>
      <c r="C140" s="231"/>
      <c r="D140" s="224" t="s">
        <v>183</v>
      </c>
      <c r="E140" s="232" t="s">
        <v>19</v>
      </c>
      <c r="F140" s="233" t="s">
        <v>1383</v>
      </c>
      <c r="G140" s="231"/>
      <c r="H140" s="234">
        <v>6.3639999999999999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183</v>
      </c>
      <c r="AU140" s="240" t="s">
        <v>84</v>
      </c>
      <c r="AV140" s="13" t="s">
        <v>84</v>
      </c>
      <c r="AW140" s="13" t="s">
        <v>37</v>
      </c>
      <c r="AX140" s="13" t="s">
        <v>74</v>
      </c>
      <c r="AY140" s="240" t="s">
        <v>172</v>
      </c>
    </row>
    <row r="141" s="14" customFormat="1">
      <c r="A141" s="14"/>
      <c r="B141" s="255"/>
      <c r="C141" s="256"/>
      <c r="D141" s="224" t="s">
        <v>183</v>
      </c>
      <c r="E141" s="257" t="s">
        <v>19</v>
      </c>
      <c r="F141" s="258" t="s">
        <v>1330</v>
      </c>
      <c r="G141" s="256"/>
      <c r="H141" s="259">
        <v>191.00800000000001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183</v>
      </c>
      <c r="AU141" s="265" t="s">
        <v>84</v>
      </c>
      <c r="AV141" s="14" t="s">
        <v>171</v>
      </c>
      <c r="AW141" s="14" t="s">
        <v>37</v>
      </c>
      <c r="AX141" s="14" t="s">
        <v>82</v>
      </c>
      <c r="AY141" s="265" t="s">
        <v>172</v>
      </c>
    </row>
    <row r="142" s="2" customFormat="1" ht="24.15" customHeight="1">
      <c r="A142" s="39"/>
      <c r="B142" s="40"/>
      <c r="C142" s="211" t="s">
        <v>251</v>
      </c>
      <c r="D142" s="211" t="s">
        <v>173</v>
      </c>
      <c r="E142" s="212" t="s">
        <v>1384</v>
      </c>
      <c r="F142" s="213" t="s">
        <v>1385</v>
      </c>
      <c r="G142" s="214" t="s">
        <v>1325</v>
      </c>
      <c r="H142" s="215">
        <v>51.023000000000003</v>
      </c>
      <c r="I142" s="216"/>
      <c r="J142" s="217">
        <f>ROUND(I142*H142,2)</f>
        <v>0</v>
      </c>
      <c r="K142" s="213" t="s">
        <v>1319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1386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1387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3" t="s">
        <v>237</v>
      </c>
      <c r="E144" s="41"/>
      <c r="F144" s="244" t="s">
        <v>1388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237</v>
      </c>
      <c r="AU144" s="18" t="s">
        <v>84</v>
      </c>
    </row>
    <row r="145" s="13" customFormat="1">
      <c r="A145" s="13"/>
      <c r="B145" s="230"/>
      <c r="C145" s="231"/>
      <c r="D145" s="224" t="s">
        <v>183</v>
      </c>
      <c r="E145" s="232" t="s">
        <v>19</v>
      </c>
      <c r="F145" s="233" t="s">
        <v>1389</v>
      </c>
      <c r="G145" s="231"/>
      <c r="H145" s="234">
        <v>47.917000000000002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183</v>
      </c>
      <c r="AU145" s="240" t="s">
        <v>84</v>
      </c>
      <c r="AV145" s="13" t="s">
        <v>84</v>
      </c>
      <c r="AW145" s="13" t="s">
        <v>37</v>
      </c>
      <c r="AX145" s="13" t="s">
        <v>74</v>
      </c>
      <c r="AY145" s="240" t="s">
        <v>172</v>
      </c>
    </row>
    <row r="146" s="13" customFormat="1">
      <c r="A146" s="13"/>
      <c r="B146" s="230"/>
      <c r="C146" s="231"/>
      <c r="D146" s="224" t="s">
        <v>183</v>
      </c>
      <c r="E146" s="232" t="s">
        <v>19</v>
      </c>
      <c r="F146" s="233" t="s">
        <v>1390</v>
      </c>
      <c r="G146" s="231"/>
      <c r="H146" s="234">
        <v>3.1059999999999999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183</v>
      </c>
      <c r="AU146" s="240" t="s">
        <v>84</v>
      </c>
      <c r="AV146" s="13" t="s">
        <v>84</v>
      </c>
      <c r="AW146" s="13" t="s">
        <v>37</v>
      </c>
      <c r="AX146" s="13" t="s">
        <v>74</v>
      </c>
      <c r="AY146" s="240" t="s">
        <v>172</v>
      </c>
    </row>
    <row r="147" s="14" customFormat="1">
      <c r="A147" s="14"/>
      <c r="B147" s="255"/>
      <c r="C147" s="256"/>
      <c r="D147" s="224" t="s">
        <v>183</v>
      </c>
      <c r="E147" s="257" t="s">
        <v>19</v>
      </c>
      <c r="F147" s="258" t="s">
        <v>1330</v>
      </c>
      <c r="G147" s="256"/>
      <c r="H147" s="259">
        <v>51.023000000000003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183</v>
      </c>
      <c r="AU147" s="265" t="s">
        <v>84</v>
      </c>
      <c r="AV147" s="14" t="s">
        <v>171</v>
      </c>
      <c r="AW147" s="14" t="s">
        <v>37</v>
      </c>
      <c r="AX147" s="14" t="s">
        <v>82</v>
      </c>
      <c r="AY147" s="265" t="s">
        <v>172</v>
      </c>
    </row>
    <row r="148" s="2" customFormat="1" ht="16.5" customHeight="1">
      <c r="A148" s="39"/>
      <c r="B148" s="40"/>
      <c r="C148" s="266" t="s">
        <v>259</v>
      </c>
      <c r="D148" s="266" t="s">
        <v>327</v>
      </c>
      <c r="E148" s="267" t="s">
        <v>1391</v>
      </c>
      <c r="F148" s="268" t="s">
        <v>1392</v>
      </c>
      <c r="G148" s="269" t="s">
        <v>1366</v>
      </c>
      <c r="H148" s="270">
        <v>102.04600000000001</v>
      </c>
      <c r="I148" s="271"/>
      <c r="J148" s="272">
        <f>ROUND(I148*H148,2)</f>
        <v>0</v>
      </c>
      <c r="K148" s="268" t="s">
        <v>1319</v>
      </c>
      <c r="L148" s="273"/>
      <c r="M148" s="274" t="s">
        <v>19</v>
      </c>
      <c r="N148" s="275" t="s">
        <v>45</v>
      </c>
      <c r="O148" s="85"/>
      <c r="P148" s="220">
        <f>O148*H148</f>
        <v>0</v>
      </c>
      <c r="Q148" s="220">
        <v>1</v>
      </c>
      <c r="R148" s="220">
        <f>Q148*H148</f>
        <v>102.04600000000001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229</v>
      </c>
      <c r="AT148" s="222" t="s">
        <v>327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1393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1392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13" customFormat="1">
      <c r="A150" s="13"/>
      <c r="B150" s="230"/>
      <c r="C150" s="231"/>
      <c r="D150" s="224" t="s">
        <v>183</v>
      </c>
      <c r="E150" s="232" t="s">
        <v>19</v>
      </c>
      <c r="F150" s="233" t="s">
        <v>1394</v>
      </c>
      <c r="G150" s="231"/>
      <c r="H150" s="234">
        <v>102.04600000000001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183</v>
      </c>
      <c r="AU150" s="240" t="s">
        <v>84</v>
      </c>
      <c r="AV150" s="13" t="s">
        <v>84</v>
      </c>
      <c r="AW150" s="13" t="s">
        <v>37</v>
      </c>
      <c r="AX150" s="13" t="s">
        <v>82</v>
      </c>
      <c r="AY150" s="240" t="s">
        <v>172</v>
      </c>
    </row>
    <row r="151" s="2" customFormat="1" ht="24.15" customHeight="1">
      <c r="A151" s="39"/>
      <c r="B151" s="40"/>
      <c r="C151" s="211" t="s">
        <v>395</v>
      </c>
      <c r="D151" s="211" t="s">
        <v>173</v>
      </c>
      <c r="E151" s="212" t="s">
        <v>1395</v>
      </c>
      <c r="F151" s="213" t="s">
        <v>1396</v>
      </c>
      <c r="G151" s="214" t="s">
        <v>1340</v>
      </c>
      <c r="H151" s="215">
        <v>125.28400000000001</v>
      </c>
      <c r="I151" s="216"/>
      <c r="J151" s="217">
        <f>ROUND(I151*H151,2)</f>
        <v>0</v>
      </c>
      <c r="K151" s="213" t="s">
        <v>1319</v>
      </c>
      <c r="L151" s="45"/>
      <c r="M151" s="218" t="s">
        <v>19</v>
      </c>
      <c r="N151" s="219" t="s">
        <v>45</v>
      </c>
      <c r="O151" s="85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171</v>
      </c>
      <c r="AT151" s="222" t="s">
        <v>173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171</v>
      </c>
      <c r="BM151" s="222" t="s">
        <v>1397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1398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>
      <c r="A153" s="39"/>
      <c r="B153" s="40"/>
      <c r="C153" s="41"/>
      <c r="D153" s="243" t="s">
        <v>237</v>
      </c>
      <c r="E153" s="41"/>
      <c r="F153" s="244" t="s">
        <v>1399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237</v>
      </c>
      <c r="AU153" s="18" t="s">
        <v>84</v>
      </c>
    </row>
    <row r="154" s="13" customFormat="1">
      <c r="A154" s="13"/>
      <c r="B154" s="230"/>
      <c r="C154" s="231"/>
      <c r="D154" s="224" t="s">
        <v>183</v>
      </c>
      <c r="E154" s="232" t="s">
        <v>19</v>
      </c>
      <c r="F154" s="233" t="s">
        <v>1400</v>
      </c>
      <c r="G154" s="231"/>
      <c r="H154" s="234">
        <v>6.71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183</v>
      </c>
      <c r="AU154" s="240" t="s">
        <v>84</v>
      </c>
      <c r="AV154" s="13" t="s">
        <v>84</v>
      </c>
      <c r="AW154" s="13" t="s">
        <v>37</v>
      </c>
      <c r="AX154" s="13" t="s">
        <v>74</v>
      </c>
      <c r="AY154" s="240" t="s">
        <v>172</v>
      </c>
    </row>
    <row r="155" s="13" customFormat="1">
      <c r="A155" s="13"/>
      <c r="B155" s="230"/>
      <c r="C155" s="231"/>
      <c r="D155" s="224" t="s">
        <v>183</v>
      </c>
      <c r="E155" s="232" t="s">
        <v>19</v>
      </c>
      <c r="F155" s="233" t="s">
        <v>1401</v>
      </c>
      <c r="G155" s="231"/>
      <c r="H155" s="234">
        <v>108.624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183</v>
      </c>
      <c r="AU155" s="240" t="s">
        <v>84</v>
      </c>
      <c r="AV155" s="13" t="s">
        <v>84</v>
      </c>
      <c r="AW155" s="13" t="s">
        <v>37</v>
      </c>
      <c r="AX155" s="13" t="s">
        <v>74</v>
      </c>
      <c r="AY155" s="240" t="s">
        <v>172</v>
      </c>
    </row>
    <row r="156" s="13" customFormat="1">
      <c r="A156" s="13"/>
      <c r="B156" s="230"/>
      <c r="C156" s="231"/>
      <c r="D156" s="224" t="s">
        <v>183</v>
      </c>
      <c r="E156" s="232" t="s">
        <v>19</v>
      </c>
      <c r="F156" s="233" t="s">
        <v>1402</v>
      </c>
      <c r="G156" s="231"/>
      <c r="H156" s="234">
        <v>9.9499999999999993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183</v>
      </c>
      <c r="AU156" s="240" t="s">
        <v>84</v>
      </c>
      <c r="AV156" s="13" t="s">
        <v>84</v>
      </c>
      <c r="AW156" s="13" t="s">
        <v>37</v>
      </c>
      <c r="AX156" s="13" t="s">
        <v>74</v>
      </c>
      <c r="AY156" s="240" t="s">
        <v>172</v>
      </c>
    </row>
    <row r="157" s="14" customFormat="1">
      <c r="A157" s="14"/>
      <c r="B157" s="255"/>
      <c r="C157" s="256"/>
      <c r="D157" s="224" t="s">
        <v>183</v>
      </c>
      <c r="E157" s="257" t="s">
        <v>19</v>
      </c>
      <c r="F157" s="258" t="s">
        <v>1330</v>
      </c>
      <c r="G157" s="256"/>
      <c r="H157" s="259">
        <v>125.28399999999999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183</v>
      </c>
      <c r="AU157" s="265" t="s">
        <v>84</v>
      </c>
      <c r="AV157" s="14" t="s">
        <v>171</v>
      </c>
      <c r="AW157" s="14" t="s">
        <v>37</v>
      </c>
      <c r="AX157" s="14" t="s">
        <v>82</v>
      </c>
      <c r="AY157" s="265" t="s">
        <v>172</v>
      </c>
    </row>
    <row r="158" s="12" customFormat="1" ht="22.8" customHeight="1">
      <c r="A158" s="12"/>
      <c r="B158" s="197"/>
      <c r="C158" s="198"/>
      <c r="D158" s="199" t="s">
        <v>73</v>
      </c>
      <c r="E158" s="241" t="s">
        <v>171</v>
      </c>
      <c r="F158" s="241" t="s">
        <v>1403</v>
      </c>
      <c r="G158" s="198"/>
      <c r="H158" s="198"/>
      <c r="I158" s="201"/>
      <c r="J158" s="242">
        <f>BK158</f>
        <v>0</v>
      </c>
      <c r="K158" s="198"/>
      <c r="L158" s="203"/>
      <c r="M158" s="204"/>
      <c r="N158" s="205"/>
      <c r="O158" s="205"/>
      <c r="P158" s="206">
        <f>SUM(P159:P212)</f>
        <v>0</v>
      </c>
      <c r="Q158" s="205"/>
      <c r="R158" s="206">
        <f>SUM(R159:R212)</f>
        <v>33.523097920000005</v>
      </c>
      <c r="S158" s="205"/>
      <c r="T158" s="207">
        <f>SUM(T159:T212)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82</v>
      </c>
      <c r="AT158" s="209" t="s">
        <v>73</v>
      </c>
      <c r="AU158" s="209" t="s">
        <v>82</v>
      </c>
      <c r="AY158" s="208" t="s">
        <v>172</v>
      </c>
      <c r="BK158" s="210">
        <f>SUM(BK159:BK212)</f>
        <v>0</v>
      </c>
    </row>
    <row r="159" s="2" customFormat="1" ht="24.15" customHeight="1">
      <c r="A159" s="39"/>
      <c r="B159" s="40"/>
      <c r="C159" s="211" t="s">
        <v>640</v>
      </c>
      <c r="D159" s="211" t="s">
        <v>173</v>
      </c>
      <c r="E159" s="212" t="s">
        <v>1404</v>
      </c>
      <c r="F159" s="213" t="s">
        <v>1405</v>
      </c>
      <c r="G159" s="214" t="s">
        <v>1325</v>
      </c>
      <c r="H159" s="215">
        <v>9.8480000000000008</v>
      </c>
      <c r="I159" s="216"/>
      <c r="J159" s="217">
        <f>ROUND(I159*H159,2)</f>
        <v>0</v>
      </c>
      <c r="K159" s="213" t="s">
        <v>1319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1.8907700000000001</v>
      </c>
      <c r="R159" s="220">
        <f>Q159*H159</f>
        <v>18.620302960000004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84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1406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1407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84</v>
      </c>
    </row>
    <row r="161" s="2" customFormat="1">
      <c r="A161" s="39"/>
      <c r="B161" s="40"/>
      <c r="C161" s="41"/>
      <c r="D161" s="243" t="s">
        <v>237</v>
      </c>
      <c r="E161" s="41"/>
      <c r="F161" s="244" t="s">
        <v>1408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237</v>
      </c>
      <c r="AU161" s="18" t="s">
        <v>84</v>
      </c>
    </row>
    <row r="162" s="13" customFormat="1">
      <c r="A162" s="13"/>
      <c r="B162" s="230"/>
      <c r="C162" s="231"/>
      <c r="D162" s="224" t="s">
        <v>183</v>
      </c>
      <c r="E162" s="232" t="s">
        <v>19</v>
      </c>
      <c r="F162" s="233" t="s">
        <v>1409</v>
      </c>
      <c r="G162" s="231"/>
      <c r="H162" s="234">
        <v>9.0519999999999996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183</v>
      </c>
      <c r="AU162" s="240" t="s">
        <v>84</v>
      </c>
      <c r="AV162" s="13" t="s">
        <v>84</v>
      </c>
      <c r="AW162" s="13" t="s">
        <v>37</v>
      </c>
      <c r="AX162" s="13" t="s">
        <v>74</v>
      </c>
      <c r="AY162" s="240" t="s">
        <v>172</v>
      </c>
    </row>
    <row r="163" s="13" customFormat="1">
      <c r="A163" s="13"/>
      <c r="B163" s="230"/>
      <c r="C163" s="231"/>
      <c r="D163" s="224" t="s">
        <v>183</v>
      </c>
      <c r="E163" s="232" t="s">
        <v>19</v>
      </c>
      <c r="F163" s="233" t="s">
        <v>1410</v>
      </c>
      <c r="G163" s="231"/>
      <c r="H163" s="234">
        <v>0.79600000000000004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183</v>
      </c>
      <c r="AU163" s="240" t="s">
        <v>84</v>
      </c>
      <c r="AV163" s="13" t="s">
        <v>84</v>
      </c>
      <c r="AW163" s="13" t="s">
        <v>37</v>
      </c>
      <c r="AX163" s="13" t="s">
        <v>74</v>
      </c>
      <c r="AY163" s="240" t="s">
        <v>172</v>
      </c>
    </row>
    <row r="164" s="14" customFormat="1">
      <c r="A164" s="14"/>
      <c r="B164" s="255"/>
      <c r="C164" s="256"/>
      <c r="D164" s="224" t="s">
        <v>183</v>
      </c>
      <c r="E164" s="257" t="s">
        <v>19</v>
      </c>
      <c r="F164" s="258" t="s">
        <v>1330</v>
      </c>
      <c r="G164" s="256"/>
      <c r="H164" s="259">
        <v>9.847999999999999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183</v>
      </c>
      <c r="AU164" s="265" t="s">
        <v>84</v>
      </c>
      <c r="AV164" s="14" t="s">
        <v>171</v>
      </c>
      <c r="AW164" s="14" t="s">
        <v>37</v>
      </c>
      <c r="AX164" s="14" t="s">
        <v>82</v>
      </c>
      <c r="AY164" s="265" t="s">
        <v>172</v>
      </c>
    </row>
    <row r="165" s="2" customFormat="1" ht="33" customHeight="1">
      <c r="A165" s="39"/>
      <c r="B165" s="40"/>
      <c r="C165" s="211" t="s">
        <v>8</v>
      </c>
      <c r="D165" s="211" t="s">
        <v>173</v>
      </c>
      <c r="E165" s="212" t="s">
        <v>1411</v>
      </c>
      <c r="F165" s="213" t="s">
        <v>1412</v>
      </c>
      <c r="G165" s="214" t="s">
        <v>1325</v>
      </c>
      <c r="H165" s="215">
        <v>1.1759999999999999</v>
      </c>
      <c r="I165" s="216"/>
      <c r="J165" s="217">
        <f>ROUND(I165*H165,2)</f>
        <v>0</v>
      </c>
      <c r="K165" s="213" t="s">
        <v>1319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2.5018699999999998</v>
      </c>
      <c r="R165" s="220">
        <f>Q165*H165</f>
        <v>2.9421991199999997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84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1413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1414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>
      <c r="A167" s="39"/>
      <c r="B167" s="40"/>
      <c r="C167" s="41"/>
      <c r="D167" s="243" t="s">
        <v>237</v>
      </c>
      <c r="E167" s="41"/>
      <c r="F167" s="244" t="s">
        <v>1415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237</v>
      </c>
      <c r="AU167" s="18" t="s">
        <v>84</v>
      </c>
    </row>
    <row r="168" s="13" customFormat="1">
      <c r="A168" s="13"/>
      <c r="B168" s="230"/>
      <c r="C168" s="231"/>
      <c r="D168" s="224" t="s">
        <v>183</v>
      </c>
      <c r="E168" s="232" t="s">
        <v>19</v>
      </c>
      <c r="F168" s="233" t="s">
        <v>1416</v>
      </c>
      <c r="G168" s="231"/>
      <c r="H168" s="234">
        <v>1.1759999999999999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183</v>
      </c>
      <c r="AU168" s="240" t="s">
        <v>84</v>
      </c>
      <c r="AV168" s="13" t="s">
        <v>84</v>
      </c>
      <c r="AW168" s="13" t="s">
        <v>37</v>
      </c>
      <c r="AX168" s="13" t="s">
        <v>74</v>
      </c>
      <c r="AY168" s="240" t="s">
        <v>172</v>
      </c>
    </row>
    <row r="169" s="14" customFormat="1">
      <c r="A169" s="14"/>
      <c r="B169" s="255"/>
      <c r="C169" s="256"/>
      <c r="D169" s="224" t="s">
        <v>183</v>
      </c>
      <c r="E169" s="257" t="s">
        <v>19</v>
      </c>
      <c r="F169" s="258" t="s">
        <v>1330</v>
      </c>
      <c r="G169" s="256"/>
      <c r="H169" s="259">
        <v>1.1759999999999999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183</v>
      </c>
      <c r="AU169" s="265" t="s">
        <v>84</v>
      </c>
      <c r="AV169" s="14" t="s">
        <v>171</v>
      </c>
      <c r="AW169" s="14" t="s">
        <v>37</v>
      </c>
      <c r="AX169" s="14" t="s">
        <v>82</v>
      </c>
      <c r="AY169" s="265" t="s">
        <v>172</v>
      </c>
    </row>
    <row r="170" s="2" customFormat="1" ht="24.15" customHeight="1">
      <c r="A170" s="39"/>
      <c r="B170" s="40"/>
      <c r="C170" s="266" t="s">
        <v>273</v>
      </c>
      <c r="D170" s="266" t="s">
        <v>327</v>
      </c>
      <c r="E170" s="267" t="s">
        <v>1417</v>
      </c>
      <c r="F170" s="268" t="s">
        <v>1418</v>
      </c>
      <c r="G170" s="269" t="s">
        <v>1419</v>
      </c>
      <c r="H170" s="270">
        <v>4</v>
      </c>
      <c r="I170" s="271"/>
      <c r="J170" s="272">
        <f>ROUND(I170*H170,2)</f>
        <v>0</v>
      </c>
      <c r="K170" s="268" t="s">
        <v>1319</v>
      </c>
      <c r="L170" s="273"/>
      <c r="M170" s="274" t="s">
        <v>19</v>
      </c>
      <c r="N170" s="275" t="s">
        <v>45</v>
      </c>
      <c r="O170" s="85"/>
      <c r="P170" s="220">
        <f>O170*H170</f>
        <v>0</v>
      </c>
      <c r="Q170" s="220">
        <v>1.4099999999999999</v>
      </c>
      <c r="R170" s="220">
        <f>Q170*H170</f>
        <v>5.6399999999999997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229</v>
      </c>
      <c r="AT170" s="222" t="s">
        <v>327</v>
      </c>
      <c r="AU170" s="222" t="s">
        <v>84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1420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1418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2" customFormat="1" ht="24.15" customHeight="1">
      <c r="A172" s="39"/>
      <c r="B172" s="40"/>
      <c r="C172" s="211" t="s">
        <v>659</v>
      </c>
      <c r="D172" s="211" t="s">
        <v>173</v>
      </c>
      <c r="E172" s="212" t="s">
        <v>1421</v>
      </c>
      <c r="F172" s="213" t="s">
        <v>1422</v>
      </c>
      <c r="G172" s="214" t="s">
        <v>1419</v>
      </c>
      <c r="H172" s="215">
        <v>4</v>
      </c>
      <c r="I172" s="216"/>
      <c r="J172" s="217">
        <f>ROUND(I172*H172,2)</f>
        <v>0</v>
      </c>
      <c r="K172" s="213" t="s">
        <v>1319</v>
      </c>
      <c r="L172" s="45"/>
      <c r="M172" s="218" t="s">
        <v>19</v>
      </c>
      <c r="N172" s="219" t="s">
        <v>45</v>
      </c>
      <c r="O172" s="85"/>
      <c r="P172" s="220">
        <f>O172*H172</f>
        <v>0</v>
      </c>
      <c r="Q172" s="220">
        <v>0.028538000000000001</v>
      </c>
      <c r="R172" s="220">
        <f>Q172*H172</f>
        <v>0.114152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171</v>
      </c>
      <c r="AT172" s="222" t="s">
        <v>173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1423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1422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>
      <c r="A174" s="39"/>
      <c r="B174" s="40"/>
      <c r="C174" s="41"/>
      <c r="D174" s="243" t="s">
        <v>237</v>
      </c>
      <c r="E174" s="41"/>
      <c r="F174" s="244" t="s">
        <v>1424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237</v>
      </c>
      <c r="AU174" s="18" t="s">
        <v>84</v>
      </c>
    </row>
    <row r="175" s="2" customFormat="1" ht="16.5" customHeight="1">
      <c r="A175" s="39"/>
      <c r="B175" s="40"/>
      <c r="C175" s="266" t="s">
        <v>664</v>
      </c>
      <c r="D175" s="266" t="s">
        <v>327</v>
      </c>
      <c r="E175" s="267" t="s">
        <v>1425</v>
      </c>
      <c r="F175" s="268" t="s">
        <v>1426</v>
      </c>
      <c r="G175" s="269" t="s">
        <v>1419</v>
      </c>
      <c r="H175" s="270">
        <v>2</v>
      </c>
      <c r="I175" s="271"/>
      <c r="J175" s="272">
        <f>ROUND(I175*H175,2)</f>
        <v>0</v>
      </c>
      <c r="K175" s="268" t="s">
        <v>1319</v>
      </c>
      <c r="L175" s="273"/>
      <c r="M175" s="274" t="s">
        <v>19</v>
      </c>
      <c r="N175" s="275" t="s">
        <v>45</v>
      </c>
      <c r="O175" s="85"/>
      <c r="P175" s="220">
        <f>O175*H175</f>
        <v>0</v>
      </c>
      <c r="Q175" s="220">
        <v>1.0540000000000001</v>
      </c>
      <c r="R175" s="220">
        <f>Q175*H175</f>
        <v>2.1080000000000001</v>
      </c>
      <c r="S175" s="220">
        <v>0</v>
      </c>
      <c r="T175" s="22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2" t="s">
        <v>229</v>
      </c>
      <c r="AT175" s="222" t="s">
        <v>327</v>
      </c>
      <c r="AU175" s="222" t="s">
        <v>84</v>
      </c>
      <c r="AY175" s="18" t="s">
        <v>172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82</v>
      </c>
      <c r="BK175" s="223">
        <f>ROUND(I175*H175,2)</f>
        <v>0</v>
      </c>
      <c r="BL175" s="18" t="s">
        <v>171</v>
      </c>
      <c r="BM175" s="222" t="s">
        <v>1427</v>
      </c>
    </row>
    <row r="176" s="2" customFormat="1">
      <c r="A176" s="39"/>
      <c r="B176" s="40"/>
      <c r="C176" s="41"/>
      <c r="D176" s="224" t="s">
        <v>179</v>
      </c>
      <c r="E176" s="41"/>
      <c r="F176" s="225" t="s">
        <v>1426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179</v>
      </c>
      <c r="AU176" s="18" t="s">
        <v>84</v>
      </c>
    </row>
    <row r="177" s="2" customFormat="1" ht="16.5" customHeight="1">
      <c r="A177" s="39"/>
      <c r="B177" s="40"/>
      <c r="C177" s="266" t="s">
        <v>545</v>
      </c>
      <c r="D177" s="266" t="s">
        <v>327</v>
      </c>
      <c r="E177" s="267" t="s">
        <v>1428</v>
      </c>
      <c r="F177" s="268" t="s">
        <v>1429</v>
      </c>
      <c r="G177" s="269" t="s">
        <v>1419</v>
      </c>
      <c r="H177" s="270">
        <v>1</v>
      </c>
      <c r="I177" s="271"/>
      <c r="J177" s="272">
        <f>ROUND(I177*H177,2)</f>
        <v>0</v>
      </c>
      <c r="K177" s="268" t="s">
        <v>1319</v>
      </c>
      <c r="L177" s="273"/>
      <c r="M177" s="274" t="s">
        <v>19</v>
      </c>
      <c r="N177" s="275" t="s">
        <v>45</v>
      </c>
      <c r="O177" s="85"/>
      <c r="P177" s="220">
        <f>O177*H177</f>
        <v>0</v>
      </c>
      <c r="Q177" s="220">
        <v>0.52600000000000002</v>
      </c>
      <c r="R177" s="220">
        <f>Q177*H177</f>
        <v>0.52600000000000002</v>
      </c>
      <c r="S177" s="220">
        <v>0</v>
      </c>
      <c r="T177" s="22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2" t="s">
        <v>229</v>
      </c>
      <c r="AT177" s="222" t="s">
        <v>327</v>
      </c>
      <c r="AU177" s="222" t="s">
        <v>84</v>
      </c>
      <c r="AY177" s="18" t="s">
        <v>172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8" t="s">
        <v>82</v>
      </c>
      <c r="BK177" s="223">
        <f>ROUND(I177*H177,2)</f>
        <v>0</v>
      </c>
      <c r="BL177" s="18" t="s">
        <v>171</v>
      </c>
      <c r="BM177" s="222" t="s">
        <v>1430</v>
      </c>
    </row>
    <row r="178" s="2" customFormat="1">
      <c r="A178" s="39"/>
      <c r="B178" s="40"/>
      <c r="C178" s="41"/>
      <c r="D178" s="224" t="s">
        <v>179</v>
      </c>
      <c r="E178" s="41"/>
      <c r="F178" s="225" t="s">
        <v>1429</v>
      </c>
      <c r="G178" s="41"/>
      <c r="H178" s="41"/>
      <c r="I178" s="226"/>
      <c r="J178" s="41"/>
      <c r="K178" s="41"/>
      <c r="L178" s="45"/>
      <c r="M178" s="227"/>
      <c r="N178" s="22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179</v>
      </c>
      <c r="AU178" s="18" t="s">
        <v>84</v>
      </c>
    </row>
    <row r="179" s="2" customFormat="1" ht="16.5" customHeight="1">
      <c r="A179" s="39"/>
      <c r="B179" s="40"/>
      <c r="C179" s="266" t="s">
        <v>677</v>
      </c>
      <c r="D179" s="266" t="s">
        <v>327</v>
      </c>
      <c r="E179" s="267" t="s">
        <v>1431</v>
      </c>
      <c r="F179" s="268" t="s">
        <v>1432</v>
      </c>
      <c r="G179" s="269" t="s">
        <v>1419</v>
      </c>
      <c r="H179" s="270">
        <v>1</v>
      </c>
      <c r="I179" s="271"/>
      <c r="J179" s="272">
        <f>ROUND(I179*H179,2)</f>
        <v>0</v>
      </c>
      <c r="K179" s="268" t="s">
        <v>1319</v>
      </c>
      <c r="L179" s="273"/>
      <c r="M179" s="274" t="s">
        <v>19</v>
      </c>
      <c r="N179" s="275" t="s">
        <v>45</v>
      </c>
      <c r="O179" s="85"/>
      <c r="P179" s="220">
        <f>O179*H179</f>
        <v>0</v>
      </c>
      <c r="Q179" s="220">
        <v>0.26200000000000001</v>
      </c>
      <c r="R179" s="220">
        <f>Q179*H179</f>
        <v>0.26200000000000001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229</v>
      </c>
      <c r="AT179" s="222" t="s">
        <v>327</v>
      </c>
      <c r="AU179" s="222" t="s">
        <v>84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1433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1432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84</v>
      </c>
    </row>
    <row r="181" s="2" customFormat="1" ht="24.15" customHeight="1">
      <c r="A181" s="39"/>
      <c r="B181" s="40"/>
      <c r="C181" s="211" t="s">
        <v>7</v>
      </c>
      <c r="D181" s="211" t="s">
        <v>173</v>
      </c>
      <c r="E181" s="212" t="s">
        <v>1434</v>
      </c>
      <c r="F181" s="213" t="s">
        <v>1435</v>
      </c>
      <c r="G181" s="214" t="s">
        <v>1419</v>
      </c>
      <c r="H181" s="215">
        <v>4</v>
      </c>
      <c r="I181" s="216"/>
      <c r="J181" s="217">
        <f>ROUND(I181*H181,2)</f>
        <v>0</v>
      </c>
      <c r="K181" s="213" t="s">
        <v>1319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0.010186000000000001</v>
      </c>
      <c r="R181" s="220">
        <f>Q181*H181</f>
        <v>0.040744000000000002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1436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1435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>
      <c r="A183" s="39"/>
      <c r="B183" s="40"/>
      <c r="C183" s="41"/>
      <c r="D183" s="243" t="s">
        <v>237</v>
      </c>
      <c r="E183" s="41"/>
      <c r="F183" s="244" t="s">
        <v>1437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237</v>
      </c>
      <c r="AU183" s="18" t="s">
        <v>84</v>
      </c>
    </row>
    <row r="184" s="2" customFormat="1" ht="24.15" customHeight="1">
      <c r="A184" s="39"/>
      <c r="B184" s="40"/>
      <c r="C184" s="266" t="s">
        <v>485</v>
      </c>
      <c r="D184" s="266" t="s">
        <v>327</v>
      </c>
      <c r="E184" s="267" t="s">
        <v>1438</v>
      </c>
      <c r="F184" s="268" t="s">
        <v>1439</v>
      </c>
      <c r="G184" s="269" t="s">
        <v>1419</v>
      </c>
      <c r="H184" s="270">
        <v>1</v>
      </c>
      <c r="I184" s="271"/>
      <c r="J184" s="272">
        <f>ROUND(I184*H184,2)</f>
        <v>0</v>
      </c>
      <c r="K184" s="268" t="s">
        <v>1319</v>
      </c>
      <c r="L184" s="273"/>
      <c r="M184" s="274" t="s">
        <v>19</v>
      </c>
      <c r="N184" s="275" t="s">
        <v>45</v>
      </c>
      <c r="O184" s="85"/>
      <c r="P184" s="220">
        <f>O184*H184</f>
        <v>0</v>
      </c>
      <c r="Q184" s="220">
        <v>0.56999999999999995</v>
      </c>
      <c r="R184" s="220">
        <f>Q184*H184</f>
        <v>0.56999999999999995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229</v>
      </c>
      <c r="AT184" s="222" t="s">
        <v>327</v>
      </c>
      <c r="AU184" s="222" t="s">
        <v>84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1440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1439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84</v>
      </c>
    </row>
    <row r="186" s="2" customFormat="1" ht="24.15" customHeight="1">
      <c r="A186" s="39"/>
      <c r="B186" s="40"/>
      <c r="C186" s="211" t="s">
        <v>693</v>
      </c>
      <c r="D186" s="211" t="s">
        <v>173</v>
      </c>
      <c r="E186" s="212" t="s">
        <v>1441</v>
      </c>
      <c r="F186" s="213" t="s">
        <v>1442</v>
      </c>
      <c r="G186" s="214" t="s">
        <v>1419</v>
      </c>
      <c r="H186" s="215">
        <v>1</v>
      </c>
      <c r="I186" s="216"/>
      <c r="J186" s="217">
        <f>ROUND(I186*H186,2)</f>
        <v>0</v>
      </c>
      <c r="K186" s="213" t="s">
        <v>1319</v>
      </c>
      <c r="L186" s="45"/>
      <c r="M186" s="218" t="s">
        <v>19</v>
      </c>
      <c r="N186" s="219" t="s">
        <v>45</v>
      </c>
      <c r="O186" s="85"/>
      <c r="P186" s="220">
        <f>O186*H186</f>
        <v>0</v>
      </c>
      <c r="Q186" s="220">
        <v>0.01248</v>
      </c>
      <c r="R186" s="220">
        <f>Q186*H186</f>
        <v>0.01248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171</v>
      </c>
      <c r="AT186" s="222" t="s">
        <v>173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1443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1442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>
      <c r="A188" s="39"/>
      <c r="B188" s="40"/>
      <c r="C188" s="41"/>
      <c r="D188" s="243" t="s">
        <v>237</v>
      </c>
      <c r="E188" s="41"/>
      <c r="F188" s="244" t="s">
        <v>1444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237</v>
      </c>
      <c r="AU188" s="18" t="s">
        <v>84</v>
      </c>
    </row>
    <row r="189" s="2" customFormat="1" ht="24.15" customHeight="1">
      <c r="A189" s="39"/>
      <c r="B189" s="40"/>
      <c r="C189" s="266" t="s">
        <v>700</v>
      </c>
      <c r="D189" s="266" t="s">
        <v>327</v>
      </c>
      <c r="E189" s="267" t="s">
        <v>1445</v>
      </c>
      <c r="F189" s="268" t="s">
        <v>1446</v>
      </c>
      <c r="G189" s="269" t="s">
        <v>1419</v>
      </c>
      <c r="H189" s="270">
        <v>2</v>
      </c>
      <c r="I189" s="271"/>
      <c r="J189" s="272">
        <f>ROUND(I189*H189,2)</f>
        <v>0</v>
      </c>
      <c r="K189" s="268" t="s">
        <v>1319</v>
      </c>
      <c r="L189" s="273"/>
      <c r="M189" s="274" t="s">
        <v>19</v>
      </c>
      <c r="N189" s="275" t="s">
        <v>45</v>
      </c>
      <c r="O189" s="85"/>
      <c r="P189" s="220">
        <f>O189*H189</f>
        <v>0</v>
      </c>
      <c r="Q189" s="220">
        <v>0.72450000000000003</v>
      </c>
      <c r="R189" s="220">
        <f>Q189*H189</f>
        <v>1.4490000000000001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229</v>
      </c>
      <c r="AT189" s="222" t="s">
        <v>327</v>
      </c>
      <c r="AU189" s="222" t="s">
        <v>84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1447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1446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84</v>
      </c>
    </row>
    <row r="191" s="2" customFormat="1" ht="24.15" customHeight="1">
      <c r="A191" s="39"/>
      <c r="B191" s="40"/>
      <c r="C191" s="211" t="s">
        <v>547</v>
      </c>
      <c r="D191" s="211" t="s">
        <v>173</v>
      </c>
      <c r="E191" s="212" t="s">
        <v>1448</v>
      </c>
      <c r="F191" s="213" t="s">
        <v>1449</v>
      </c>
      <c r="G191" s="214" t="s">
        <v>1419</v>
      </c>
      <c r="H191" s="215">
        <v>2</v>
      </c>
      <c r="I191" s="216"/>
      <c r="J191" s="217">
        <f>ROUND(I191*H191,2)</f>
        <v>0</v>
      </c>
      <c r="K191" s="213" t="s">
        <v>1319</v>
      </c>
      <c r="L191" s="45"/>
      <c r="M191" s="218" t="s">
        <v>19</v>
      </c>
      <c r="N191" s="219" t="s">
        <v>45</v>
      </c>
      <c r="O191" s="85"/>
      <c r="P191" s="220">
        <f>O191*H191</f>
        <v>0</v>
      </c>
      <c r="Q191" s="220">
        <v>0.039273919999999997</v>
      </c>
      <c r="R191" s="220">
        <f>Q191*H191</f>
        <v>0.078547839999999994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171</v>
      </c>
      <c r="AT191" s="222" t="s">
        <v>173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1450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1449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>
      <c r="A193" s="39"/>
      <c r="B193" s="40"/>
      <c r="C193" s="41"/>
      <c r="D193" s="243" t="s">
        <v>237</v>
      </c>
      <c r="E193" s="41"/>
      <c r="F193" s="244" t="s">
        <v>1451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237</v>
      </c>
      <c r="AU193" s="18" t="s">
        <v>84</v>
      </c>
    </row>
    <row r="194" s="2" customFormat="1" ht="24.15" customHeight="1">
      <c r="A194" s="39"/>
      <c r="B194" s="40"/>
      <c r="C194" s="266" t="s">
        <v>717</v>
      </c>
      <c r="D194" s="266" t="s">
        <v>327</v>
      </c>
      <c r="E194" s="267" t="s">
        <v>1452</v>
      </c>
      <c r="F194" s="268" t="s">
        <v>1453</v>
      </c>
      <c r="G194" s="269" t="s">
        <v>1419</v>
      </c>
      <c r="H194" s="270">
        <v>1</v>
      </c>
      <c r="I194" s="271"/>
      <c r="J194" s="272">
        <f>ROUND(I194*H194,2)</f>
        <v>0</v>
      </c>
      <c r="K194" s="268" t="s">
        <v>1319</v>
      </c>
      <c r="L194" s="273"/>
      <c r="M194" s="274" t="s">
        <v>19</v>
      </c>
      <c r="N194" s="275" t="s">
        <v>45</v>
      </c>
      <c r="O194" s="85"/>
      <c r="P194" s="220">
        <f>O194*H194</f>
        <v>0</v>
      </c>
      <c r="Q194" s="220">
        <v>0.081000000000000003</v>
      </c>
      <c r="R194" s="220">
        <f>Q194*H194</f>
        <v>0.081000000000000003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229</v>
      </c>
      <c r="AT194" s="222" t="s">
        <v>327</v>
      </c>
      <c r="AU194" s="222" t="s">
        <v>84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1454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1453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84</v>
      </c>
    </row>
    <row r="196" s="2" customFormat="1" ht="24.15" customHeight="1">
      <c r="A196" s="39"/>
      <c r="B196" s="40"/>
      <c r="C196" s="266" t="s">
        <v>724</v>
      </c>
      <c r="D196" s="266" t="s">
        <v>327</v>
      </c>
      <c r="E196" s="267" t="s">
        <v>1455</v>
      </c>
      <c r="F196" s="268" t="s">
        <v>1456</v>
      </c>
      <c r="G196" s="269" t="s">
        <v>1419</v>
      </c>
      <c r="H196" s="270">
        <v>2</v>
      </c>
      <c r="I196" s="271"/>
      <c r="J196" s="272">
        <f>ROUND(I196*H196,2)</f>
        <v>0</v>
      </c>
      <c r="K196" s="268" t="s">
        <v>1319</v>
      </c>
      <c r="L196" s="273"/>
      <c r="M196" s="274" t="s">
        <v>19</v>
      </c>
      <c r="N196" s="275" t="s">
        <v>45</v>
      </c>
      <c r="O196" s="85"/>
      <c r="P196" s="220">
        <f>O196*H196</f>
        <v>0</v>
      </c>
      <c r="Q196" s="220">
        <v>0.050999999999999997</v>
      </c>
      <c r="R196" s="220">
        <f>Q196*H196</f>
        <v>0.10199999999999999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229</v>
      </c>
      <c r="AT196" s="222" t="s">
        <v>327</v>
      </c>
      <c r="AU196" s="222" t="s">
        <v>84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1457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1456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84</v>
      </c>
    </row>
    <row r="198" s="2" customFormat="1" ht="24.15" customHeight="1">
      <c r="A198" s="39"/>
      <c r="B198" s="40"/>
      <c r="C198" s="266" t="s">
        <v>731</v>
      </c>
      <c r="D198" s="266" t="s">
        <v>327</v>
      </c>
      <c r="E198" s="267" t="s">
        <v>1458</v>
      </c>
      <c r="F198" s="268" t="s">
        <v>1459</v>
      </c>
      <c r="G198" s="269" t="s">
        <v>1419</v>
      </c>
      <c r="H198" s="270">
        <v>1</v>
      </c>
      <c r="I198" s="271"/>
      <c r="J198" s="272">
        <f>ROUND(I198*H198,2)</f>
        <v>0</v>
      </c>
      <c r="K198" s="268" t="s">
        <v>1319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0.040000000000000001</v>
      </c>
      <c r="R198" s="220">
        <f>Q198*H198</f>
        <v>0.040000000000000001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229</v>
      </c>
      <c r="AT198" s="222" t="s">
        <v>327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1460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1459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24.15" customHeight="1">
      <c r="A200" s="39"/>
      <c r="B200" s="40"/>
      <c r="C200" s="211" t="s">
        <v>737</v>
      </c>
      <c r="D200" s="211" t="s">
        <v>173</v>
      </c>
      <c r="E200" s="212" t="s">
        <v>1461</v>
      </c>
      <c r="F200" s="213" t="s">
        <v>1462</v>
      </c>
      <c r="G200" s="214" t="s">
        <v>1419</v>
      </c>
      <c r="H200" s="215">
        <v>3</v>
      </c>
      <c r="I200" s="216"/>
      <c r="J200" s="217">
        <f>ROUND(I200*H200,2)</f>
        <v>0</v>
      </c>
      <c r="K200" s="213" t="s">
        <v>1319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0.087417999999999996</v>
      </c>
      <c r="R200" s="220">
        <f>Q200*H200</f>
        <v>0.26225399999999999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1463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1464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3" t="s">
        <v>237</v>
      </c>
      <c r="E202" s="41"/>
      <c r="F202" s="244" t="s">
        <v>1465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237</v>
      </c>
      <c r="AU202" s="18" t="s">
        <v>84</v>
      </c>
    </row>
    <row r="203" s="2" customFormat="1" ht="33" customHeight="1">
      <c r="A203" s="39"/>
      <c r="B203" s="40"/>
      <c r="C203" s="211" t="s">
        <v>747</v>
      </c>
      <c r="D203" s="211" t="s">
        <v>173</v>
      </c>
      <c r="E203" s="212" t="s">
        <v>1466</v>
      </c>
      <c r="F203" s="213" t="s">
        <v>1467</v>
      </c>
      <c r="G203" s="214" t="s">
        <v>1419</v>
      </c>
      <c r="H203" s="215">
        <v>1</v>
      </c>
      <c r="I203" s="216"/>
      <c r="J203" s="217">
        <f>ROUND(I203*H203,2)</f>
        <v>0</v>
      </c>
      <c r="K203" s="213" t="s">
        <v>1319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0.087417999999999996</v>
      </c>
      <c r="R203" s="220">
        <f>Q203*H203</f>
        <v>0.087417999999999996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1468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1469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2" customFormat="1">
      <c r="A205" s="39"/>
      <c r="B205" s="40"/>
      <c r="C205" s="41"/>
      <c r="D205" s="243" t="s">
        <v>237</v>
      </c>
      <c r="E205" s="41"/>
      <c r="F205" s="244" t="s">
        <v>1470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237</v>
      </c>
      <c r="AU205" s="18" t="s">
        <v>84</v>
      </c>
    </row>
    <row r="206" s="2" customFormat="1" ht="24.15" customHeight="1">
      <c r="A206" s="39"/>
      <c r="B206" s="40"/>
      <c r="C206" s="266" t="s">
        <v>759</v>
      </c>
      <c r="D206" s="266" t="s">
        <v>327</v>
      </c>
      <c r="E206" s="267" t="s">
        <v>1471</v>
      </c>
      <c r="F206" s="268" t="s">
        <v>1472</v>
      </c>
      <c r="G206" s="269" t="s">
        <v>1419</v>
      </c>
      <c r="H206" s="270">
        <v>7</v>
      </c>
      <c r="I206" s="271"/>
      <c r="J206" s="272">
        <f>ROUND(I206*H206,2)</f>
        <v>0</v>
      </c>
      <c r="K206" s="268" t="s">
        <v>1319</v>
      </c>
      <c r="L206" s="273"/>
      <c r="M206" s="274" t="s">
        <v>19</v>
      </c>
      <c r="N206" s="275" t="s">
        <v>45</v>
      </c>
      <c r="O206" s="85"/>
      <c r="P206" s="220">
        <f>O206*H206</f>
        <v>0</v>
      </c>
      <c r="Q206" s="220">
        <v>0.002</v>
      </c>
      <c r="R206" s="220">
        <f>Q206*H206</f>
        <v>0.014</v>
      </c>
      <c r="S206" s="220">
        <v>0</v>
      </c>
      <c r="T206" s="22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2" t="s">
        <v>229</v>
      </c>
      <c r="AT206" s="222" t="s">
        <v>327</v>
      </c>
      <c r="AU206" s="222" t="s">
        <v>84</v>
      </c>
      <c r="AY206" s="18" t="s">
        <v>172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8" t="s">
        <v>82</v>
      </c>
      <c r="BK206" s="223">
        <f>ROUND(I206*H206,2)</f>
        <v>0</v>
      </c>
      <c r="BL206" s="18" t="s">
        <v>171</v>
      </c>
      <c r="BM206" s="222" t="s">
        <v>1473</v>
      </c>
    </row>
    <row r="207" s="2" customFormat="1">
      <c r="A207" s="39"/>
      <c r="B207" s="40"/>
      <c r="C207" s="41"/>
      <c r="D207" s="224" t="s">
        <v>179</v>
      </c>
      <c r="E207" s="41"/>
      <c r="F207" s="225" t="s">
        <v>1472</v>
      </c>
      <c r="G207" s="41"/>
      <c r="H207" s="41"/>
      <c r="I207" s="226"/>
      <c r="J207" s="41"/>
      <c r="K207" s="41"/>
      <c r="L207" s="45"/>
      <c r="M207" s="227"/>
      <c r="N207" s="22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179</v>
      </c>
      <c r="AU207" s="18" t="s">
        <v>84</v>
      </c>
    </row>
    <row r="208" s="2" customFormat="1" ht="24.15" customHeight="1">
      <c r="A208" s="39"/>
      <c r="B208" s="40"/>
      <c r="C208" s="266" t="s">
        <v>765</v>
      </c>
      <c r="D208" s="266" t="s">
        <v>327</v>
      </c>
      <c r="E208" s="267" t="s">
        <v>1474</v>
      </c>
      <c r="F208" s="268" t="s">
        <v>1475</v>
      </c>
      <c r="G208" s="269" t="s">
        <v>1419</v>
      </c>
      <c r="H208" s="270">
        <v>3</v>
      </c>
      <c r="I208" s="271"/>
      <c r="J208" s="272">
        <f>ROUND(I208*H208,2)</f>
        <v>0</v>
      </c>
      <c r="K208" s="268" t="s">
        <v>1319</v>
      </c>
      <c r="L208" s="273"/>
      <c r="M208" s="274" t="s">
        <v>19</v>
      </c>
      <c r="N208" s="275" t="s">
        <v>45</v>
      </c>
      <c r="O208" s="85"/>
      <c r="P208" s="220">
        <f>O208*H208</f>
        <v>0</v>
      </c>
      <c r="Q208" s="220">
        <v>0.10100000000000001</v>
      </c>
      <c r="R208" s="220">
        <f>Q208*H208</f>
        <v>0.30300000000000005</v>
      </c>
      <c r="S208" s="220">
        <v>0</v>
      </c>
      <c r="T208" s="22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2" t="s">
        <v>229</v>
      </c>
      <c r="AT208" s="222" t="s">
        <v>327</v>
      </c>
      <c r="AU208" s="222" t="s">
        <v>84</v>
      </c>
      <c r="AY208" s="18" t="s">
        <v>172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8" t="s">
        <v>82</v>
      </c>
      <c r="BK208" s="223">
        <f>ROUND(I208*H208,2)</f>
        <v>0</v>
      </c>
      <c r="BL208" s="18" t="s">
        <v>171</v>
      </c>
      <c r="BM208" s="222" t="s">
        <v>1476</v>
      </c>
    </row>
    <row r="209" s="2" customFormat="1">
      <c r="A209" s="39"/>
      <c r="B209" s="40"/>
      <c r="C209" s="41"/>
      <c r="D209" s="224" t="s">
        <v>179</v>
      </c>
      <c r="E209" s="41"/>
      <c r="F209" s="225" t="s">
        <v>1475</v>
      </c>
      <c r="G209" s="41"/>
      <c r="H209" s="41"/>
      <c r="I209" s="226"/>
      <c r="J209" s="41"/>
      <c r="K209" s="41"/>
      <c r="L209" s="45"/>
      <c r="M209" s="227"/>
      <c r="N209" s="22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2" customFormat="1" ht="37.8" customHeight="1">
      <c r="A210" s="39"/>
      <c r="B210" s="40"/>
      <c r="C210" s="211" t="s">
        <v>1192</v>
      </c>
      <c r="D210" s="211" t="s">
        <v>173</v>
      </c>
      <c r="E210" s="212" t="s">
        <v>1477</v>
      </c>
      <c r="F210" s="213" t="s">
        <v>1478</v>
      </c>
      <c r="G210" s="214" t="s">
        <v>1419</v>
      </c>
      <c r="H210" s="215">
        <v>3</v>
      </c>
      <c r="I210" s="216"/>
      <c r="J210" s="217">
        <f>ROUND(I210*H210,2)</f>
        <v>0</v>
      </c>
      <c r="K210" s="213" t="s">
        <v>1319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0.089999999999999997</v>
      </c>
      <c r="R210" s="220">
        <f>Q210*H210</f>
        <v>0.27000000000000002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1479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1480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3" t="s">
        <v>237</v>
      </c>
      <c r="E212" s="41"/>
      <c r="F212" s="244" t="s">
        <v>1481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237</v>
      </c>
      <c r="AU212" s="18" t="s">
        <v>84</v>
      </c>
    </row>
    <row r="213" s="12" customFormat="1" ht="22.8" customHeight="1">
      <c r="A213" s="12"/>
      <c r="B213" s="197"/>
      <c r="C213" s="198"/>
      <c r="D213" s="199" t="s">
        <v>73</v>
      </c>
      <c r="E213" s="241" t="s">
        <v>203</v>
      </c>
      <c r="F213" s="241" t="s">
        <v>1482</v>
      </c>
      <c r="G213" s="198"/>
      <c r="H213" s="198"/>
      <c r="I213" s="201"/>
      <c r="J213" s="242">
        <f>BK213</f>
        <v>0</v>
      </c>
      <c r="K213" s="198"/>
      <c r="L213" s="203"/>
      <c r="M213" s="204"/>
      <c r="N213" s="205"/>
      <c r="O213" s="205"/>
      <c r="P213" s="206">
        <f>SUM(P214:P253)</f>
        <v>0</v>
      </c>
      <c r="Q213" s="205"/>
      <c r="R213" s="206">
        <f>SUM(R214:R253)</f>
        <v>7.6146974099999998</v>
      </c>
      <c r="S213" s="205"/>
      <c r="T213" s="207">
        <f>SUM(T214:T253)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82</v>
      </c>
      <c r="AT213" s="209" t="s">
        <v>73</v>
      </c>
      <c r="AU213" s="209" t="s">
        <v>82</v>
      </c>
      <c r="AY213" s="208" t="s">
        <v>172</v>
      </c>
      <c r="BK213" s="210">
        <f>SUM(BK214:BK253)</f>
        <v>0</v>
      </c>
    </row>
    <row r="214" s="2" customFormat="1" ht="33" customHeight="1">
      <c r="A214" s="39"/>
      <c r="B214" s="40"/>
      <c r="C214" s="211" t="s">
        <v>543</v>
      </c>
      <c r="D214" s="211" t="s">
        <v>173</v>
      </c>
      <c r="E214" s="212" t="s">
        <v>1483</v>
      </c>
      <c r="F214" s="213" t="s">
        <v>1484</v>
      </c>
      <c r="G214" s="214" t="s">
        <v>1340</v>
      </c>
      <c r="H214" s="215">
        <v>3.117</v>
      </c>
      <c r="I214" s="216"/>
      <c r="J214" s="217">
        <f>ROUND(I214*H214,2)</f>
        <v>0</v>
      </c>
      <c r="K214" s="213" t="s">
        <v>1319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0.19900000000000001</v>
      </c>
      <c r="R214" s="220">
        <f>Q214*H214</f>
        <v>0.62028300000000003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1485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1486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3" t="s">
        <v>237</v>
      </c>
      <c r="E216" s="41"/>
      <c r="F216" s="244" t="s">
        <v>1487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237</v>
      </c>
      <c r="AU216" s="18" t="s">
        <v>84</v>
      </c>
    </row>
    <row r="217" s="13" customFormat="1">
      <c r="A217" s="13"/>
      <c r="B217" s="230"/>
      <c r="C217" s="231"/>
      <c r="D217" s="224" t="s">
        <v>183</v>
      </c>
      <c r="E217" s="232" t="s">
        <v>19</v>
      </c>
      <c r="F217" s="233" t="s">
        <v>1488</v>
      </c>
      <c r="G217" s="231"/>
      <c r="H217" s="234">
        <v>1.44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183</v>
      </c>
      <c r="AU217" s="240" t="s">
        <v>84</v>
      </c>
      <c r="AV217" s="13" t="s">
        <v>84</v>
      </c>
      <c r="AW217" s="13" t="s">
        <v>37</v>
      </c>
      <c r="AX217" s="13" t="s">
        <v>74</v>
      </c>
      <c r="AY217" s="240" t="s">
        <v>172</v>
      </c>
    </row>
    <row r="218" s="13" customFormat="1">
      <c r="A218" s="13"/>
      <c r="B218" s="230"/>
      <c r="C218" s="231"/>
      <c r="D218" s="224" t="s">
        <v>183</v>
      </c>
      <c r="E218" s="232" t="s">
        <v>19</v>
      </c>
      <c r="F218" s="233" t="s">
        <v>1489</v>
      </c>
      <c r="G218" s="231"/>
      <c r="H218" s="234">
        <v>1.6770000000000001</v>
      </c>
      <c r="I218" s="235"/>
      <c r="J218" s="231"/>
      <c r="K218" s="231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183</v>
      </c>
      <c r="AU218" s="240" t="s">
        <v>84</v>
      </c>
      <c r="AV218" s="13" t="s">
        <v>84</v>
      </c>
      <c r="AW218" s="13" t="s">
        <v>37</v>
      </c>
      <c r="AX218" s="13" t="s">
        <v>74</v>
      </c>
      <c r="AY218" s="240" t="s">
        <v>172</v>
      </c>
    </row>
    <row r="219" s="14" customFormat="1">
      <c r="A219" s="14"/>
      <c r="B219" s="255"/>
      <c r="C219" s="256"/>
      <c r="D219" s="224" t="s">
        <v>183</v>
      </c>
      <c r="E219" s="257" t="s">
        <v>19</v>
      </c>
      <c r="F219" s="258" t="s">
        <v>1330</v>
      </c>
      <c r="G219" s="256"/>
      <c r="H219" s="259">
        <v>3.117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183</v>
      </c>
      <c r="AU219" s="265" t="s">
        <v>84</v>
      </c>
      <c r="AV219" s="14" t="s">
        <v>171</v>
      </c>
      <c r="AW219" s="14" t="s">
        <v>37</v>
      </c>
      <c r="AX219" s="14" t="s">
        <v>82</v>
      </c>
      <c r="AY219" s="265" t="s">
        <v>172</v>
      </c>
    </row>
    <row r="220" s="2" customFormat="1" ht="24.15" customHeight="1">
      <c r="A220" s="39"/>
      <c r="B220" s="40"/>
      <c r="C220" s="211" t="s">
        <v>1211</v>
      </c>
      <c r="D220" s="211" t="s">
        <v>173</v>
      </c>
      <c r="E220" s="212" t="s">
        <v>1490</v>
      </c>
      <c r="F220" s="213" t="s">
        <v>1491</v>
      </c>
      <c r="G220" s="214" t="s">
        <v>1340</v>
      </c>
      <c r="H220" s="215">
        <v>3.117</v>
      </c>
      <c r="I220" s="216"/>
      <c r="J220" s="217">
        <f>ROUND(I220*H220,2)</f>
        <v>0</v>
      </c>
      <c r="K220" s="213" t="s">
        <v>1319</v>
      </c>
      <c r="L220" s="45"/>
      <c r="M220" s="218" t="s">
        <v>19</v>
      </c>
      <c r="N220" s="219" t="s">
        <v>45</v>
      </c>
      <c r="O220" s="85"/>
      <c r="P220" s="220">
        <f>O220*H220</f>
        <v>0</v>
      </c>
      <c r="Q220" s="220">
        <v>0.68999999999999995</v>
      </c>
      <c r="R220" s="220">
        <f>Q220*H220</f>
        <v>2.1507299999999998</v>
      </c>
      <c r="S220" s="220">
        <v>0</v>
      </c>
      <c r="T220" s="22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2" t="s">
        <v>171</v>
      </c>
      <c r="AT220" s="222" t="s">
        <v>173</v>
      </c>
      <c r="AU220" s="222" t="s">
        <v>84</v>
      </c>
      <c r="AY220" s="18" t="s">
        <v>172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8" t="s">
        <v>82</v>
      </c>
      <c r="BK220" s="223">
        <f>ROUND(I220*H220,2)</f>
        <v>0</v>
      </c>
      <c r="BL220" s="18" t="s">
        <v>171</v>
      </c>
      <c r="BM220" s="222" t="s">
        <v>1492</v>
      </c>
    </row>
    <row r="221" s="2" customFormat="1">
      <c r="A221" s="39"/>
      <c r="B221" s="40"/>
      <c r="C221" s="41"/>
      <c r="D221" s="224" t="s">
        <v>179</v>
      </c>
      <c r="E221" s="41"/>
      <c r="F221" s="225" t="s">
        <v>1493</v>
      </c>
      <c r="G221" s="41"/>
      <c r="H221" s="41"/>
      <c r="I221" s="226"/>
      <c r="J221" s="41"/>
      <c r="K221" s="41"/>
      <c r="L221" s="45"/>
      <c r="M221" s="227"/>
      <c r="N221" s="22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179</v>
      </c>
      <c r="AU221" s="18" t="s">
        <v>84</v>
      </c>
    </row>
    <row r="222" s="2" customFormat="1">
      <c r="A222" s="39"/>
      <c r="B222" s="40"/>
      <c r="C222" s="41"/>
      <c r="D222" s="243" t="s">
        <v>237</v>
      </c>
      <c r="E222" s="41"/>
      <c r="F222" s="244" t="s">
        <v>1494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237</v>
      </c>
      <c r="AU222" s="18" t="s">
        <v>84</v>
      </c>
    </row>
    <row r="223" s="13" customFormat="1">
      <c r="A223" s="13"/>
      <c r="B223" s="230"/>
      <c r="C223" s="231"/>
      <c r="D223" s="224" t="s">
        <v>183</v>
      </c>
      <c r="E223" s="232" t="s">
        <v>19</v>
      </c>
      <c r="F223" s="233" t="s">
        <v>1488</v>
      </c>
      <c r="G223" s="231"/>
      <c r="H223" s="234">
        <v>1.44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183</v>
      </c>
      <c r="AU223" s="240" t="s">
        <v>84</v>
      </c>
      <c r="AV223" s="13" t="s">
        <v>84</v>
      </c>
      <c r="AW223" s="13" t="s">
        <v>37</v>
      </c>
      <c r="AX223" s="13" t="s">
        <v>74</v>
      </c>
      <c r="AY223" s="240" t="s">
        <v>172</v>
      </c>
    </row>
    <row r="224" s="13" customFormat="1">
      <c r="A224" s="13"/>
      <c r="B224" s="230"/>
      <c r="C224" s="231"/>
      <c r="D224" s="224" t="s">
        <v>183</v>
      </c>
      <c r="E224" s="232" t="s">
        <v>19</v>
      </c>
      <c r="F224" s="233" t="s">
        <v>1489</v>
      </c>
      <c r="G224" s="231"/>
      <c r="H224" s="234">
        <v>1.6770000000000001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183</v>
      </c>
      <c r="AU224" s="240" t="s">
        <v>84</v>
      </c>
      <c r="AV224" s="13" t="s">
        <v>84</v>
      </c>
      <c r="AW224" s="13" t="s">
        <v>37</v>
      </c>
      <c r="AX224" s="13" t="s">
        <v>74</v>
      </c>
      <c r="AY224" s="240" t="s">
        <v>172</v>
      </c>
    </row>
    <row r="225" s="14" customFormat="1">
      <c r="A225" s="14"/>
      <c r="B225" s="255"/>
      <c r="C225" s="256"/>
      <c r="D225" s="224" t="s">
        <v>183</v>
      </c>
      <c r="E225" s="257" t="s">
        <v>19</v>
      </c>
      <c r="F225" s="258" t="s">
        <v>1330</v>
      </c>
      <c r="G225" s="256"/>
      <c r="H225" s="259">
        <v>3.117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183</v>
      </c>
      <c r="AU225" s="265" t="s">
        <v>84</v>
      </c>
      <c r="AV225" s="14" t="s">
        <v>171</v>
      </c>
      <c r="AW225" s="14" t="s">
        <v>37</v>
      </c>
      <c r="AX225" s="14" t="s">
        <v>82</v>
      </c>
      <c r="AY225" s="265" t="s">
        <v>172</v>
      </c>
    </row>
    <row r="226" s="2" customFormat="1" ht="24.15" customHeight="1">
      <c r="A226" s="39"/>
      <c r="B226" s="40"/>
      <c r="C226" s="211" t="s">
        <v>1222</v>
      </c>
      <c r="D226" s="211" t="s">
        <v>173</v>
      </c>
      <c r="E226" s="212" t="s">
        <v>1495</v>
      </c>
      <c r="F226" s="213" t="s">
        <v>1496</v>
      </c>
      <c r="G226" s="214" t="s">
        <v>1340</v>
      </c>
      <c r="H226" s="215">
        <v>4.3170000000000002</v>
      </c>
      <c r="I226" s="216"/>
      <c r="J226" s="217">
        <f>ROUND(I226*H226,2)</f>
        <v>0</v>
      </c>
      <c r="K226" s="213" t="s">
        <v>1319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0.31647999999999998</v>
      </c>
      <c r="R226" s="220">
        <f>Q226*H226</f>
        <v>1.3662441599999999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84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1497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1498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84</v>
      </c>
    </row>
    <row r="228" s="2" customFormat="1">
      <c r="A228" s="39"/>
      <c r="B228" s="40"/>
      <c r="C228" s="41"/>
      <c r="D228" s="243" t="s">
        <v>237</v>
      </c>
      <c r="E228" s="41"/>
      <c r="F228" s="244" t="s">
        <v>1499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237</v>
      </c>
      <c r="AU228" s="18" t="s">
        <v>84</v>
      </c>
    </row>
    <row r="229" s="13" customFormat="1">
      <c r="A229" s="13"/>
      <c r="B229" s="230"/>
      <c r="C229" s="231"/>
      <c r="D229" s="224" t="s">
        <v>183</v>
      </c>
      <c r="E229" s="232" t="s">
        <v>19</v>
      </c>
      <c r="F229" s="233" t="s">
        <v>1500</v>
      </c>
      <c r="G229" s="231"/>
      <c r="H229" s="234">
        <v>2.6400000000000001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183</v>
      </c>
      <c r="AU229" s="240" t="s">
        <v>84</v>
      </c>
      <c r="AV229" s="13" t="s">
        <v>84</v>
      </c>
      <c r="AW229" s="13" t="s">
        <v>37</v>
      </c>
      <c r="AX229" s="13" t="s">
        <v>74</v>
      </c>
      <c r="AY229" s="240" t="s">
        <v>172</v>
      </c>
    </row>
    <row r="230" s="13" customFormat="1">
      <c r="A230" s="13"/>
      <c r="B230" s="230"/>
      <c r="C230" s="231"/>
      <c r="D230" s="224" t="s">
        <v>183</v>
      </c>
      <c r="E230" s="232" t="s">
        <v>19</v>
      </c>
      <c r="F230" s="233" t="s">
        <v>1489</v>
      </c>
      <c r="G230" s="231"/>
      <c r="H230" s="234">
        <v>1.6770000000000001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183</v>
      </c>
      <c r="AU230" s="240" t="s">
        <v>84</v>
      </c>
      <c r="AV230" s="13" t="s">
        <v>84</v>
      </c>
      <c r="AW230" s="13" t="s">
        <v>37</v>
      </c>
      <c r="AX230" s="13" t="s">
        <v>74</v>
      </c>
      <c r="AY230" s="240" t="s">
        <v>172</v>
      </c>
    </row>
    <row r="231" s="14" customFormat="1">
      <c r="A231" s="14"/>
      <c r="B231" s="255"/>
      <c r="C231" s="256"/>
      <c r="D231" s="224" t="s">
        <v>183</v>
      </c>
      <c r="E231" s="257" t="s">
        <v>19</v>
      </c>
      <c r="F231" s="258" t="s">
        <v>1330</v>
      </c>
      <c r="G231" s="256"/>
      <c r="H231" s="259">
        <v>4.3170000000000002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183</v>
      </c>
      <c r="AU231" s="265" t="s">
        <v>84</v>
      </c>
      <c r="AV231" s="14" t="s">
        <v>171</v>
      </c>
      <c r="AW231" s="14" t="s">
        <v>37</v>
      </c>
      <c r="AX231" s="14" t="s">
        <v>82</v>
      </c>
      <c r="AY231" s="265" t="s">
        <v>172</v>
      </c>
    </row>
    <row r="232" s="2" customFormat="1" ht="24.15" customHeight="1">
      <c r="A232" s="39"/>
      <c r="B232" s="40"/>
      <c r="C232" s="211" t="s">
        <v>1236</v>
      </c>
      <c r="D232" s="211" t="s">
        <v>173</v>
      </c>
      <c r="E232" s="212" t="s">
        <v>1501</v>
      </c>
      <c r="F232" s="213" t="s">
        <v>1502</v>
      </c>
      <c r="G232" s="214" t="s">
        <v>1340</v>
      </c>
      <c r="H232" s="215">
        <v>4.3170000000000002</v>
      </c>
      <c r="I232" s="216"/>
      <c r="J232" s="217">
        <f>ROUND(I232*H232,2)</f>
        <v>0</v>
      </c>
      <c r="K232" s="213" t="s">
        <v>1319</v>
      </c>
      <c r="L232" s="45"/>
      <c r="M232" s="218" t="s">
        <v>19</v>
      </c>
      <c r="N232" s="219" t="s">
        <v>45</v>
      </c>
      <c r="O232" s="85"/>
      <c r="P232" s="220">
        <f>O232*H232</f>
        <v>0</v>
      </c>
      <c r="Q232" s="220">
        <v>0.10373</v>
      </c>
      <c r="R232" s="220">
        <f>Q232*H232</f>
        <v>0.44780241000000004</v>
      </c>
      <c r="S232" s="220">
        <v>0</v>
      </c>
      <c r="T232" s="22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2" t="s">
        <v>171</v>
      </c>
      <c r="AT232" s="222" t="s">
        <v>173</v>
      </c>
      <c r="AU232" s="222" t="s">
        <v>84</v>
      </c>
      <c r="AY232" s="18" t="s">
        <v>172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8" t="s">
        <v>82</v>
      </c>
      <c r="BK232" s="223">
        <f>ROUND(I232*H232,2)</f>
        <v>0</v>
      </c>
      <c r="BL232" s="18" t="s">
        <v>171</v>
      </c>
      <c r="BM232" s="222" t="s">
        <v>1503</v>
      </c>
    </row>
    <row r="233" s="2" customFormat="1">
      <c r="A233" s="39"/>
      <c r="B233" s="40"/>
      <c r="C233" s="41"/>
      <c r="D233" s="224" t="s">
        <v>179</v>
      </c>
      <c r="E233" s="41"/>
      <c r="F233" s="225" t="s">
        <v>1504</v>
      </c>
      <c r="G233" s="41"/>
      <c r="H233" s="41"/>
      <c r="I233" s="226"/>
      <c r="J233" s="41"/>
      <c r="K233" s="41"/>
      <c r="L233" s="45"/>
      <c r="M233" s="227"/>
      <c r="N233" s="22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179</v>
      </c>
      <c r="AU233" s="18" t="s">
        <v>84</v>
      </c>
    </row>
    <row r="234" s="2" customFormat="1">
      <c r="A234" s="39"/>
      <c r="B234" s="40"/>
      <c r="C234" s="41"/>
      <c r="D234" s="243" t="s">
        <v>237</v>
      </c>
      <c r="E234" s="41"/>
      <c r="F234" s="244" t="s">
        <v>1505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237</v>
      </c>
      <c r="AU234" s="18" t="s">
        <v>84</v>
      </c>
    </row>
    <row r="235" s="13" customFormat="1">
      <c r="A235" s="13"/>
      <c r="B235" s="230"/>
      <c r="C235" s="231"/>
      <c r="D235" s="224" t="s">
        <v>183</v>
      </c>
      <c r="E235" s="232" t="s">
        <v>19</v>
      </c>
      <c r="F235" s="233" t="s">
        <v>1500</v>
      </c>
      <c r="G235" s="231"/>
      <c r="H235" s="234">
        <v>2.6400000000000001</v>
      </c>
      <c r="I235" s="235"/>
      <c r="J235" s="231"/>
      <c r="K235" s="231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183</v>
      </c>
      <c r="AU235" s="240" t="s">
        <v>84</v>
      </c>
      <c r="AV235" s="13" t="s">
        <v>84</v>
      </c>
      <c r="AW235" s="13" t="s">
        <v>37</v>
      </c>
      <c r="AX235" s="13" t="s">
        <v>74</v>
      </c>
      <c r="AY235" s="240" t="s">
        <v>172</v>
      </c>
    </row>
    <row r="236" s="13" customFormat="1">
      <c r="A236" s="13"/>
      <c r="B236" s="230"/>
      <c r="C236" s="231"/>
      <c r="D236" s="224" t="s">
        <v>183</v>
      </c>
      <c r="E236" s="232" t="s">
        <v>19</v>
      </c>
      <c r="F236" s="233" t="s">
        <v>1489</v>
      </c>
      <c r="G236" s="231"/>
      <c r="H236" s="234">
        <v>1.6770000000000001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183</v>
      </c>
      <c r="AU236" s="240" t="s">
        <v>84</v>
      </c>
      <c r="AV236" s="13" t="s">
        <v>84</v>
      </c>
      <c r="AW236" s="13" t="s">
        <v>37</v>
      </c>
      <c r="AX236" s="13" t="s">
        <v>74</v>
      </c>
      <c r="AY236" s="240" t="s">
        <v>172</v>
      </c>
    </row>
    <row r="237" s="14" customFormat="1">
      <c r="A237" s="14"/>
      <c r="B237" s="255"/>
      <c r="C237" s="256"/>
      <c r="D237" s="224" t="s">
        <v>183</v>
      </c>
      <c r="E237" s="257" t="s">
        <v>19</v>
      </c>
      <c r="F237" s="258" t="s">
        <v>1330</v>
      </c>
      <c r="G237" s="256"/>
      <c r="H237" s="259">
        <v>4.3170000000000002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183</v>
      </c>
      <c r="AU237" s="265" t="s">
        <v>84</v>
      </c>
      <c r="AV237" s="14" t="s">
        <v>171</v>
      </c>
      <c r="AW237" s="14" t="s">
        <v>37</v>
      </c>
      <c r="AX237" s="14" t="s">
        <v>82</v>
      </c>
      <c r="AY237" s="265" t="s">
        <v>172</v>
      </c>
    </row>
    <row r="238" s="2" customFormat="1" ht="24.15" customHeight="1">
      <c r="A238" s="39"/>
      <c r="B238" s="40"/>
      <c r="C238" s="211" t="s">
        <v>541</v>
      </c>
      <c r="D238" s="211" t="s">
        <v>173</v>
      </c>
      <c r="E238" s="212" t="s">
        <v>1506</v>
      </c>
      <c r="F238" s="213" t="s">
        <v>1507</v>
      </c>
      <c r="G238" s="214" t="s">
        <v>1340</v>
      </c>
      <c r="H238" s="215">
        <v>4.3170000000000002</v>
      </c>
      <c r="I238" s="216"/>
      <c r="J238" s="217">
        <f>ROUND(I238*H238,2)</f>
        <v>0</v>
      </c>
      <c r="K238" s="213" t="s">
        <v>1319</v>
      </c>
      <c r="L238" s="45"/>
      <c r="M238" s="218" t="s">
        <v>19</v>
      </c>
      <c r="N238" s="219" t="s">
        <v>45</v>
      </c>
      <c r="O238" s="85"/>
      <c r="P238" s="220">
        <f>O238*H238</f>
        <v>0</v>
      </c>
      <c r="Q238" s="220">
        <v>0.18151999999999999</v>
      </c>
      <c r="R238" s="220">
        <f>Q238*H238</f>
        <v>0.78362184000000001</v>
      </c>
      <c r="S238" s="220">
        <v>0</v>
      </c>
      <c r="T238" s="22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2" t="s">
        <v>171</v>
      </c>
      <c r="AT238" s="222" t="s">
        <v>173</v>
      </c>
      <c r="AU238" s="222" t="s">
        <v>84</v>
      </c>
      <c r="AY238" s="18" t="s">
        <v>172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8" t="s">
        <v>82</v>
      </c>
      <c r="BK238" s="223">
        <f>ROUND(I238*H238,2)</f>
        <v>0</v>
      </c>
      <c r="BL238" s="18" t="s">
        <v>171</v>
      </c>
      <c r="BM238" s="222" t="s">
        <v>1508</v>
      </c>
    </row>
    <row r="239" s="2" customFormat="1">
      <c r="A239" s="39"/>
      <c r="B239" s="40"/>
      <c r="C239" s="41"/>
      <c r="D239" s="224" t="s">
        <v>179</v>
      </c>
      <c r="E239" s="41"/>
      <c r="F239" s="225" t="s">
        <v>1509</v>
      </c>
      <c r="G239" s="41"/>
      <c r="H239" s="41"/>
      <c r="I239" s="226"/>
      <c r="J239" s="41"/>
      <c r="K239" s="41"/>
      <c r="L239" s="45"/>
      <c r="M239" s="227"/>
      <c r="N239" s="22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179</v>
      </c>
      <c r="AU239" s="18" t="s">
        <v>84</v>
      </c>
    </row>
    <row r="240" s="2" customFormat="1">
      <c r="A240" s="39"/>
      <c r="B240" s="40"/>
      <c r="C240" s="41"/>
      <c r="D240" s="243" t="s">
        <v>237</v>
      </c>
      <c r="E240" s="41"/>
      <c r="F240" s="244" t="s">
        <v>1510</v>
      </c>
      <c r="G240" s="41"/>
      <c r="H240" s="41"/>
      <c r="I240" s="226"/>
      <c r="J240" s="41"/>
      <c r="K240" s="41"/>
      <c r="L240" s="45"/>
      <c r="M240" s="227"/>
      <c r="N240" s="228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237</v>
      </c>
      <c r="AU240" s="18" t="s">
        <v>84</v>
      </c>
    </row>
    <row r="241" s="13" customFormat="1">
      <c r="A241" s="13"/>
      <c r="B241" s="230"/>
      <c r="C241" s="231"/>
      <c r="D241" s="224" t="s">
        <v>183</v>
      </c>
      <c r="E241" s="232" t="s">
        <v>19</v>
      </c>
      <c r="F241" s="233" t="s">
        <v>1500</v>
      </c>
      <c r="G241" s="231"/>
      <c r="H241" s="234">
        <v>2.6400000000000001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183</v>
      </c>
      <c r="AU241" s="240" t="s">
        <v>84</v>
      </c>
      <c r="AV241" s="13" t="s">
        <v>84</v>
      </c>
      <c r="AW241" s="13" t="s">
        <v>37</v>
      </c>
      <c r="AX241" s="13" t="s">
        <v>74</v>
      </c>
      <c r="AY241" s="240" t="s">
        <v>172</v>
      </c>
    </row>
    <row r="242" s="13" customFormat="1">
      <c r="A242" s="13"/>
      <c r="B242" s="230"/>
      <c r="C242" s="231"/>
      <c r="D242" s="224" t="s">
        <v>183</v>
      </c>
      <c r="E242" s="232" t="s">
        <v>19</v>
      </c>
      <c r="F242" s="233" t="s">
        <v>1489</v>
      </c>
      <c r="G242" s="231"/>
      <c r="H242" s="234">
        <v>1.6770000000000001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183</v>
      </c>
      <c r="AU242" s="240" t="s">
        <v>84</v>
      </c>
      <c r="AV242" s="13" t="s">
        <v>84</v>
      </c>
      <c r="AW242" s="13" t="s">
        <v>37</v>
      </c>
      <c r="AX242" s="13" t="s">
        <v>74</v>
      </c>
      <c r="AY242" s="240" t="s">
        <v>172</v>
      </c>
    </row>
    <row r="243" s="14" customFormat="1">
      <c r="A243" s="14"/>
      <c r="B243" s="255"/>
      <c r="C243" s="256"/>
      <c r="D243" s="224" t="s">
        <v>183</v>
      </c>
      <c r="E243" s="257" t="s">
        <v>19</v>
      </c>
      <c r="F243" s="258" t="s">
        <v>1330</v>
      </c>
      <c r="G243" s="256"/>
      <c r="H243" s="259">
        <v>4.3170000000000002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183</v>
      </c>
      <c r="AU243" s="265" t="s">
        <v>84</v>
      </c>
      <c r="AV243" s="14" t="s">
        <v>171</v>
      </c>
      <c r="AW243" s="14" t="s">
        <v>37</v>
      </c>
      <c r="AX243" s="14" t="s">
        <v>82</v>
      </c>
      <c r="AY243" s="265" t="s">
        <v>172</v>
      </c>
    </row>
    <row r="244" s="2" customFormat="1" ht="21.75" customHeight="1">
      <c r="A244" s="39"/>
      <c r="B244" s="40"/>
      <c r="C244" s="211" t="s">
        <v>1254</v>
      </c>
      <c r="D244" s="211" t="s">
        <v>173</v>
      </c>
      <c r="E244" s="212" t="s">
        <v>1511</v>
      </c>
      <c r="F244" s="213" t="s">
        <v>1512</v>
      </c>
      <c r="G244" s="214" t="s">
        <v>1340</v>
      </c>
      <c r="H244" s="215">
        <v>9.5999999999999996</v>
      </c>
      <c r="I244" s="216"/>
      <c r="J244" s="217">
        <f>ROUND(I244*H244,2)</f>
        <v>0</v>
      </c>
      <c r="K244" s="213" t="s">
        <v>1319</v>
      </c>
      <c r="L244" s="45"/>
      <c r="M244" s="218" t="s">
        <v>19</v>
      </c>
      <c r="N244" s="219" t="s">
        <v>45</v>
      </c>
      <c r="O244" s="85"/>
      <c r="P244" s="220">
        <f>O244*H244</f>
        <v>0</v>
      </c>
      <c r="Q244" s="220">
        <v>0.11500000000000001</v>
      </c>
      <c r="R244" s="220">
        <f>Q244*H244</f>
        <v>1.1040000000000001</v>
      </c>
      <c r="S244" s="220">
        <v>0</v>
      </c>
      <c r="T244" s="22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2" t="s">
        <v>171</v>
      </c>
      <c r="AT244" s="222" t="s">
        <v>173</v>
      </c>
      <c r="AU244" s="222" t="s">
        <v>84</v>
      </c>
      <c r="AY244" s="18" t="s">
        <v>172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82</v>
      </c>
      <c r="BK244" s="223">
        <f>ROUND(I244*H244,2)</f>
        <v>0</v>
      </c>
      <c r="BL244" s="18" t="s">
        <v>171</v>
      </c>
      <c r="BM244" s="222" t="s">
        <v>1513</v>
      </c>
    </row>
    <row r="245" s="2" customFormat="1">
      <c r="A245" s="39"/>
      <c r="B245" s="40"/>
      <c r="C245" s="41"/>
      <c r="D245" s="224" t="s">
        <v>179</v>
      </c>
      <c r="E245" s="41"/>
      <c r="F245" s="225" t="s">
        <v>1514</v>
      </c>
      <c r="G245" s="41"/>
      <c r="H245" s="41"/>
      <c r="I245" s="226"/>
      <c r="J245" s="41"/>
      <c r="K245" s="41"/>
      <c r="L245" s="45"/>
      <c r="M245" s="227"/>
      <c r="N245" s="228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179</v>
      </c>
      <c r="AU245" s="18" t="s">
        <v>84</v>
      </c>
    </row>
    <row r="246" s="2" customFormat="1">
      <c r="A246" s="39"/>
      <c r="B246" s="40"/>
      <c r="C246" s="41"/>
      <c r="D246" s="243" t="s">
        <v>237</v>
      </c>
      <c r="E246" s="41"/>
      <c r="F246" s="244" t="s">
        <v>1515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237</v>
      </c>
      <c r="AU246" s="18" t="s">
        <v>84</v>
      </c>
    </row>
    <row r="247" s="13" customFormat="1">
      <c r="A247" s="13"/>
      <c r="B247" s="230"/>
      <c r="C247" s="231"/>
      <c r="D247" s="224" t="s">
        <v>183</v>
      </c>
      <c r="E247" s="232" t="s">
        <v>19</v>
      </c>
      <c r="F247" s="233" t="s">
        <v>1516</v>
      </c>
      <c r="G247" s="231"/>
      <c r="H247" s="234">
        <v>9.5999999999999996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183</v>
      </c>
      <c r="AU247" s="240" t="s">
        <v>84</v>
      </c>
      <c r="AV247" s="13" t="s">
        <v>84</v>
      </c>
      <c r="AW247" s="13" t="s">
        <v>37</v>
      </c>
      <c r="AX247" s="13" t="s">
        <v>74</v>
      </c>
      <c r="AY247" s="240" t="s">
        <v>172</v>
      </c>
    </row>
    <row r="248" s="14" customFormat="1">
      <c r="A248" s="14"/>
      <c r="B248" s="255"/>
      <c r="C248" s="256"/>
      <c r="D248" s="224" t="s">
        <v>183</v>
      </c>
      <c r="E248" s="257" t="s">
        <v>19</v>
      </c>
      <c r="F248" s="258" t="s">
        <v>1330</v>
      </c>
      <c r="G248" s="256"/>
      <c r="H248" s="259">
        <v>9.5999999999999996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183</v>
      </c>
      <c r="AU248" s="265" t="s">
        <v>84</v>
      </c>
      <c r="AV248" s="14" t="s">
        <v>171</v>
      </c>
      <c r="AW248" s="14" t="s">
        <v>37</v>
      </c>
      <c r="AX248" s="14" t="s">
        <v>82</v>
      </c>
      <c r="AY248" s="265" t="s">
        <v>172</v>
      </c>
    </row>
    <row r="249" s="2" customFormat="1" ht="24.15" customHeight="1">
      <c r="A249" s="39"/>
      <c r="B249" s="40"/>
      <c r="C249" s="211" t="s">
        <v>514</v>
      </c>
      <c r="D249" s="211" t="s">
        <v>173</v>
      </c>
      <c r="E249" s="212" t="s">
        <v>1517</v>
      </c>
      <c r="F249" s="213" t="s">
        <v>1518</v>
      </c>
      <c r="G249" s="214" t="s">
        <v>1340</v>
      </c>
      <c r="H249" s="215">
        <v>12.800000000000001</v>
      </c>
      <c r="I249" s="216"/>
      <c r="J249" s="217">
        <f>ROUND(I249*H249,2)</f>
        <v>0</v>
      </c>
      <c r="K249" s="213" t="s">
        <v>1319</v>
      </c>
      <c r="L249" s="45"/>
      <c r="M249" s="218" t="s">
        <v>19</v>
      </c>
      <c r="N249" s="219" t="s">
        <v>45</v>
      </c>
      <c r="O249" s="85"/>
      <c r="P249" s="220">
        <f>O249*H249</f>
        <v>0</v>
      </c>
      <c r="Q249" s="220">
        <v>0.089219999999999994</v>
      </c>
      <c r="R249" s="220">
        <f>Q249*H249</f>
        <v>1.1420159999999999</v>
      </c>
      <c r="S249" s="220">
        <v>0</v>
      </c>
      <c r="T249" s="22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2" t="s">
        <v>171</v>
      </c>
      <c r="AT249" s="222" t="s">
        <v>173</v>
      </c>
      <c r="AU249" s="222" t="s">
        <v>84</v>
      </c>
      <c r="AY249" s="18" t="s">
        <v>172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8" t="s">
        <v>82</v>
      </c>
      <c r="BK249" s="223">
        <f>ROUND(I249*H249,2)</f>
        <v>0</v>
      </c>
      <c r="BL249" s="18" t="s">
        <v>171</v>
      </c>
      <c r="BM249" s="222" t="s">
        <v>1519</v>
      </c>
    </row>
    <row r="250" s="2" customFormat="1">
      <c r="A250" s="39"/>
      <c r="B250" s="40"/>
      <c r="C250" s="41"/>
      <c r="D250" s="224" t="s">
        <v>179</v>
      </c>
      <c r="E250" s="41"/>
      <c r="F250" s="225" t="s">
        <v>1520</v>
      </c>
      <c r="G250" s="41"/>
      <c r="H250" s="41"/>
      <c r="I250" s="226"/>
      <c r="J250" s="41"/>
      <c r="K250" s="41"/>
      <c r="L250" s="45"/>
      <c r="M250" s="227"/>
      <c r="N250" s="228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179</v>
      </c>
      <c r="AU250" s="18" t="s">
        <v>84</v>
      </c>
    </row>
    <row r="251" s="2" customFormat="1">
      <c r="A251" s="39"/>
      <c r="B251" s="40"/>
      <c r="C251" s="41"/>
      <c r="D251" s="243" t="s">
        <v>237</v>
      </c>
      <c r="E251" s="41"/>
      <c r="F251" s="244" t="s">
        <v>1521</v>
      </c>
      <c r="G251" s="41"/>
      <c r="H251" s="41"/>
      <c r="I251" s="226"/>
      <c r="J251" s="41"/>
      <c r="K251" s="41"/>
      <c r="L251" s="45"/>
      <c r="M251" s="227"/>
      <c r="N251" s="22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237</v>
      </c>
      <c r="AU251" s="18" t="s">
        <v>84</v>
      </c>
    </row>
    <row r="252" s="13" customFormat="1">
      <c r="A252" s="13"/>
      <c r="B252" s="230"/>
      <c r="C252" s="231"/>
      <c r="D252" s="224" t="s">
        <v>183</v>
      </c>
      <c r="E252" s="232" t="s">
        <v>19</v>
      </c>
      <c r="F252" s="233" t="s">
        <v>1522</v>
      </c>
      <c r="G252" s="231"/>
      <c r="H252" s="234">
        <v>12.800000000000001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183</v>
      </c>
      <c r="AU252" s="240" t="s">
        <v>84</v>
      </c>
      <c r="AV252" s="13" t="s">
        <v>84</v>
      </c>
      <c r="AW252" s="13" t="s">
        <v>37</v>
      </c>
      <c r="AX252" s="13" t="s">
        <v>74</v>
      </c>
      <c r="AY252" s="240" t="s">
        <v>172</v>
      </c>
    </row>
    <row r="253" s="14" customFormat="1">
      <c r="A253" s="14"/>
      <c r="B253" s="255"/>
      <c r="C253" s="256"/>
      <c r="D253" s="224" t="s">
        <v>183</v>
      </c>
      <c r="E253" s="257" t="s">
        <v>19</v>
      </c>
      <c r="F253" s="258" t="s">
        <v>1330</v>
      </c>
      <c r="G253" s="256"/>
      <c r="H253" s="259">
        <v>12.800000000000001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183</v>
      </c>
      <c r="AU253" s="265" t="s">
        <v>84</v>
      </c>
      <c r="AV253" s="14" t="s">
        <v>171</v>
      </c>
      <c r="AW253" s="14" t="s">
        <v>37</v>
      </c>
      <c r="AX253" s="14" t="s">
        <v>82</v>
      </c>
      <c r="AY253" s="265" t="s">
        <v>172</v>
      </c>
    </row>
    <row r="254" s="12" customFormat="1" ht="22.8" customHeight="1">
      <c r="A254" s="12"/>
      <c r="B254" s="197"/>
      <c r="C254" s="198"/>
      <c r="D254" s="199" t="s">
        <v>73</v>
      </c>
      <c r="E254" s="241" t="s">
        <v>229</v>
      </c>
      <c r="F254" s="241" t="s">
        <v>1523</v>
      </c>
      <c r="G254" s="198"/>
      <c r="H254" s="198"/>
      <c r="I254" s="201"/>
      <c r="J254" s="242">
        <f>BK254</f>
        <v>0</v>
      </c>
      <c r="K254" s="198"/>
      <c r="L254" s="203"/>
      <c r="M254" s="204"/>
      <c r="N254" s="205"/>
      <c r="O254" s="205"/>
      <c r="P254" s="206">
        <f>SUM(P255:P329)</f>
        <v>0</v>
      </c>
      <c r="Q254" s="205"/>
      <c r="R254" s="206">
        <f>SUM(R255:R329)</f>
        <v>1.3605300215999998</v>
      </c>
      <c r="S254" s="205"/>
      <c r="T254" s="207">
        <f>SUM(T255:T329)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8" t="s">
        <v>82</v>
      </c>
      <c r="AT254" s="209" t="s">
        <v>73</v>
      </c>
      <c r="AU254" s="209" t="s">
        <v>82</v>
      </c>
      <c r="AY254" s="208" t="s">
        <v>172</v>
      </c>
      <c r="BK254" s="210">
        <f>SUM(BK255:BK329)</f>
        <v>0</v>
      </c>
    </row>
    <row r="255" s="2" customFormat="1" ht="21.75" customHeight="1">
      <c r="A255" s="39"/>
      <c r="B255" s="40"/>
      <c r="C255" s="266" t="s">
        <v>1271</v>
      </c>
      <c r="D255" s="266" t="s">
        <v>327</v>
      </c>
      <c r="E255" s="267" t="s">
        <v>1524</v>
      </c>
      <c r="F255" s="268" t="s">
        <v>1525</v>
      </c>
      <c r="G255" s="269" t="s">
        <v>1526</v>
      </c>
      <c r="H255" s="270">
        <v>99.572000000000003</v>
      </c>
      <c r="I255" s="271"/>
      <c r="J255" s="272">
        <f>ROUND(I255*H255,2)</f>
        <v>0</v>
      </c>
      <c r="K255" s="268" t="s">
        <v>1319</v>
      </c>
      <c r="L255" s="273"/>
      <c r="M255" s="274" t="s">
        <v>19</v>
      </c>
      <c r="N255" s="275" t="s">
        <v>45</v>
      </c>
      <c r="O255" s="85"/>
      <c r="P255" s="220">
        <f>O255*H255</f>
        <v>0</v>
      </c>
      <c r="Q255" s="220">
        <v>0.0083999999999999995</v>
      </c>
      <c r="R255" s="220">
        <f>Q255*H255</f>
        <v>0.83640479999999995</v>
      </c>
      <c r="S255" s="220">
        <v>0</v>
      </c>
      <c r="T255" s="22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2" t="s">
        <v>229</v>
      </c>
      <c r="AT255" s="222" t="s">
        <v>327</v>
      </c>
      <c r="AU255" s="222" t="s">
        <v>84</v>
      </c>
      <c r="AY255" s="18" t="s">
        <v>172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8" t="s">
        <v>82</v>
      </c>
      <c r="BK255" s="223">
        <f>ROUND(I255*H255,2)</f>
        <v>0</v>
      </c>
      <c r="BL255" s="18" t="s">
        <v>171</v>
      </c>
      <c r="BM255" s="222" t="s">
        <v>1527</v>
      </c>
    </row>
    <row r="256" s="2" customFormat="1">
      <c r="A256" s="39"/>
      <c r="B256" s="40"/>
      <c r="C256" s="41"/>
      <c r="D256" s="224" t="s">
        <v>179</v>
      </c>
      <c r="E256" s="41"/>
      <c r="F256" s="225" t="s">
        <v>1525</v>
      </c>
      <c r="G256" s="41"/>
      <c r="H256" s="41"/>
      <c r="I256" s="226"/>
      <c r="J256" s="41"/>
      <c r="K256" s="41"/>
      <c r="L256" s="45"/>
      <c r="M256" s="227"/>
      <c r="N256" s="22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179</v>
      </c>
      <c r="AU256" s="18" t="s">
        <v>84</v>
      </c>
    </row>
    <row r="257" s="13" customFormat="1">
      <c r="A257" s="13"/>
      <c r="B257" s="230"/>
      <c r="C257" s="231"/>
      <c r="D257" s="224" t="s">
        <v>183</v>
      </c>
      <c r="E257" s="232" t="s">
        <v>19</v>
      </c>
      <c r="F257" s="233" t="s">
        <v>1528</v>
      </c>
      <c r="G257" s="231"/>
      <c r="H257" s="234">
        <v>99.572000000000003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183</v>
      </c>
      <c r="AU257" s="240" t="s">
        <v>84</v>
      </c>
      <c r="AV257" s="13" t="s">
        <v>84</v>
      </c>
      <c r="AW257" s="13" t="s">
        <v>37</v>
      </c>
      <c r="AX257" s="13" t="s">
        <v>82</v>
      </c>
      <c r="AY257" s="240" t="s">
        <v>172</v>
      </c>
    </row>
    <row r="258" s="2" customFormat="1" ht="24.15" customHeight="1">
      <c r="A258" s="39"/>
      <c r="B258" s="40"/>
      <c r="C258" s="211" t="s">
        <v>1281</v>
      </c>
      <c r="D258" s="211" t="s">
        <v>173</v>
      </c>
      <c r="E258" s="212" t="s">
        <v>1529</v>
      </c>
      <c r="F258" s="213" t="s">
        <v>1530</v>
      </c>
      <c r="G258" s="214" t="s">
        <v>1526</v>
      </c>
      <c r="H258" s="215">
        <v>90.519999999999996</v>
      </c>
      <c r="I258" s="216"/>
      <c r="J258" s="217">
        <f>ROUND(I258*H258,2)</f>
        <v>0</v>
      </c>
      <c r="K258" s="213" t="s">
        <v>1319</v>
      </c>
      <c r="L258" s="45"/>
      <c r="M258" s="218" t="s">
        <v>19</v>
      </c>
      <c r="N258" s="219" t="s">
        <v>45</v>
      </c>
      <c r="O258" s="85"/>
      <c r="P258" s="220">
        <f>O258*H258</f>
        <v>0</v>
      </c>
      <c r="Q258" s="220">
        <v>1.8E-05</v>
      </c>
      <c r="R258" s="220">
        <f>Q258*H258</f>
        <v>0.0016293600000000001</v>
      </c>
      <c r="S258" s="220">
        <v>0</v>
      </c>
      <c r="T258" s="22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2" t="s">
        <v>171</v>
      </c>
      <c r="AT258" s="222" t="s">
        <v>173</v>
      </c>
      <c r="AU258" s="222" t="s">
        <v>84</v>
      </c>
      <c r="AY258" s="18" t="s">
        <v>172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82</v>
      </c>
      <c r="BK258" s="223">
        <f>ROUND(I258*H258,2)</f>
        <v>0</v>
      </c>
      <c r="BL258" s="18" t="s">
        <v>171</v>
      </c>
      <c r="BM258" s="222" t="s">
        <v>1531</v>
      </c>
    </row>
    <row r="259" s="2" customFormat="1">
      <c r="A259" s="39"/>
      <c r="B259" s="40"/>
      <c r="C259" s="41"/>
      <c r="D259" s="224" t="s">
        <v>179</v>
      </c>
      <c r="E259" s="41"/>
      <c r="F259" s="225" t="s">
        <v>1532</v>
      </c>
      <c r="G259" s="41"/>
      <c r="H259" s="41"/>
      <c r="I259" s="226"/>
      <c r="J259" s="41"/>
      <c r="K259" s="41"/>
      <c r="L259" s="45"/>
      <c r="M259" s="227"/>
      <c r="N259" s="22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179</v>
      </c>
      <c r="AU259" s="18" t="s">
        <v>84</v>
      </c>
    </row>
    <row r="260" s="2" customFormat="1">
      <c r="A260" s="39"/>
      <c r="B260" s="40"/>
      <c r="C260" s="41"/>
      <c r="D260" s="243" t="s">
        <v>237</v>
      </c>
      <c r="E260" s="41"/>
      <c r="F260" s="244" t="s">
        <v>1533</v>
      </c>
      <c r="G260" s="41"/>
      <c r="H260" s="41"/>
      <c r="I260" s="226"/>
      <c r="J260" s="41"/>
      <c r="K260" s="41"/>
      <c r="L260" s="45"/>
      <c r="M260" s="227"/>
      <c r="N260" s="22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237</v>
      </c>
      <c r="AU260" s="18" t="s">
        <v>84</v>
      </c>
    </row>
    <row r="261" s="2" customFormat="1" ht="21.75" customHeight="1">
      <c r="A261" s="39"/>
      <c r="B261" s="40"/>
      <c r="C261" s="211" t="s">
        <v>1288</v>
      </c>
      <c r="D261" s="211" t="s">
        <v>173</v>
      </c>
      <c r="E261" s="212" t="s">
        <v>1534</v>
      </c>
      <c r="F261" s="213" t="s">
        <v>1535</v>
      </c>
      <c r="G261" s="214" t="s">
        <v>1526</v>
      </c>
      <c r="H261" s="215">
        <v>90.519999999999996</v>
      </c>
      <c r="I261" s="216"/>
      <c r="J261" s="217">
        <f>ROUND(I261*H261,2)</f>
        <v>0</v>
      </c>
      <c r="K261" s="213" t="s">
        <v>1319</v>
      </c>
      <c r="L261" s="45"/>
      <c r="M261" s="218" t="s">
        <v>19</v>
      </c>
      <c r="N261" s="219" t="s">
        <v>45</v>
      </c>
      <c r="O261" s="85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2" t="s">
        <v>171</v>
      </c>
      <c r="AT261" s="222" t="s">
        <v>173</v>
      </c>
      <c r="AU261" s="222" t="s">
        <v>84</v>
      </c>
      <c r="AY261" s="18" t="s">
        <v>172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82</v>
      </c>
      <c r="BK261" s="223">
        <f>ROUND(I261*H261,2)</f>
        <v>0</v>
      </c>
      <c r="BL261" s="18" t="s">
        <v>171</v>
      </c>
      <c r="BM261" s="222" t="s">
        <v>1536</v>
      </c>
    </row>
    <row r="262" s="2" customFormat="1">
      <c r="A262" s="39"/>
      <c r="B262" s="40"/>
      <c r="C262" s="41"/>
      <c r="D262" s="224" t="s">
        <v>179</v>
      </c>
      <c r="E262" s="41"/>
      <c r="F262" s="225" t="s">
        <v>1537</v>
      </c>
      <c r="G262" s="41"/>
      <c r="H262" s="41"/>
      <c r="I262" s="226"/>
      <c r="J262" s="41"/>
      <c r="K262" s="41"/>
      <c r="L262" s="45"/>
      <c r="M262" s="227"/>
      <c r="N262" s="22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179</v>
      </c>
      <c r="AU262" s="18" t="s">
        <v>84</v>
      </c>
    </row>
    <row r="263" s="2" customFormat="1">
      <c r="A263" s="39"/>
      <c r="B263" s="40"/>
      <c r="C263" s="41"/>
      <c r="D263" s="243" t="s">
        <v>237</v>
      </c>
      <c r="E263" s="41"/>
      <c r="F263" s="244" t="s">
        <v>1538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237</v>
      </c>
      <c r="AU263" s="18" t="s">
        <v>84</v>
      </c>
    </row>
    <row r="264" s="13" customFormat="1">
      <c r="A264" s="13"/>
      <c r="B264" s="230"/>
      <c r="C264" s="231"/>
      <c r="D264" s="224" t="s">
        <v>183</v>
      </c>
      <c r="E264" s="232" t="s">
        <v>19</v>
      </c>
      <c r="F264" s="233" t="s">
        <v>1539</v>
      </c>
      <c r="G264" s="231"/>
      <c r="H264" s="234">
        <v>90.519999999999996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183</v>
      </c>
      <c r="AU264" s="240" t="s">
        <v>84</v>
      </c>
      <c r="AV264" s="13" t="s">
        <v>84</v>
      </c>
      <c r="AW264" s="13" t="s">
        <v>37</v>
      </c>
      <c r="AX264" s="13" t="s">
        <v>82</v>
      </c>
      <c r="AY264" s="240" t="s">
        <v>172</v>
      </c>
    </row>
    <row r="265" s="2" customFormat="1" ht="24.15" customHeight="1">
      <c r="A265" s="39"/>
      <c r="B265" s="40"/>
      <c r="C265" s="211" t="s">
        <v>1295</v>
      </c>
      <c r="D265" s="211" t="s">
        <v>173</v>
      </c>
      <c r="E265" s="212" t="s">
        <v>1540</v>
      </c>
      <c r="F265" s="213" t="s">
        <v>1541</v>
      </c>
      <c r="G265" s="214" t="s">
        <v>1542</v>
      </c>
      <c r="H265" s="215">
        <v>3</v>
      </c>
      <c r="I265" s="216"/>
      <c r="J265" s="217">
        <f>ROUND(I265*H265,2)</f>
        <v>0</v>
      </c>
      <c r="K265" s="213" t="s">
        <v>1319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0.0003102</v>
      </c>
      <c r="R265" s="220">
        <f>Q265*H265</f>
        <v>0.00093059999999999996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84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1543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1544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84</v>
      </c>
    </row>
    <row r="267" s="2" customFormat="1">
      <c r="A267" s="39"/>
      <c r="B267" s="40"/>
      <c r="C267" s="41"/>
      <c r="D267" s="243" t="s">
        <v>237</v>
      </c>
      <c r="E267" s="41"/>
      <c r="F267" s="244" t="s">
        <v>1545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237</v>
      </c>
      <c r="AU267" s="18" t="s">
        <v>84</v>
      </c>
    </row>
    <row r="268" s="2" customFormat="1" ht="24.15" customHeight="1">
      <c r="A268" s="39"/>
      <c r="B268" s="40"/>
      <c r="C268" s="266" t="s">
        <v>1546</v>
      </c>
      <c r="D268" s="266" t="s">
        <v>327</v>
      </c>
      <c r="E268" s="267" t="s">
        <v>1547</v>
      </c>
      <c r="F268" s="268" t="s">
        <v>1548</v>
      </c>
      <c r="G268" s="269" t="s">
        <v>1526</v>
      </c>
      <c r="H268" s="270">
        <v>95.215999999999994</v>
      </c>
      <c r="I268" s="271"/>
      <c r="J268" s="272">
        <f>ROUND(I268*H268,2)</f>
        <v>0</v>
      </c>
      <c r="K268" s="268" t="s">
        <v>1319</v>
      </c>
      <c r="L268" s="273"/>
      <c r="M268" s="274" t="s">
        <v>19</v>
      </c>
      <c r="N268" s="275" t="s">
        <v>45</v>
      </c>
      <c r="O268" s="85"/>
      <c r="P268" s="220">
        <f>O268*H268</f>
        <v>0</v>
      </c>
      <c r="Q268" s="220">
        <v>0.0031800000000000001</v>
      </c>
      <c r="R268" s="220">
        <f>Q268*H268</f>
        <v>0.30278687999999998</v>
      </c>
      <c r="S268" s="220">
        <v>0</v>
      </c>
      <c r="T268" s="22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2" t="s">
        <v>229</v>
      </c>
      <c r="AT268" s="222" t="s">
        <v>327</v>
      </c>
      <c r="AU268" s="222" t="s">
        <v>84</v>
      </c>
      <c r="AY268" s="18" t="s">
        <v>172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8" t="s">
        <v>82</v>
      </c>
      <c r="BK268" s="223">
        <f>ROUND(I268*H268,2)</f>
        <v>0</v>
      </c>
      <c r="BL268" s="18" t="s">
        <v>171</v>
      </c>
      <c r="BM268" s="222" t="s">
        <v>1549</v>
      </c>
    </row>
    <row r="269" s="2" customFormat="1">
      <c r="A269" s="39"/>
      <c r="B269" s="40"/>
      <c r="C269" s="41"/>
      <c r="D269" s="224" t="s">
        <v>179</v>
      </c>
      <c r="E269" s="41"/>
      <c r="F269" s="225" t="s">
        <v>1548</v>
      </c>
      <c r="G269" s="41"/>
      <c r="H269" s="41"/>
      <c r="I269" s="226"/>
      <c r="J269" s="41"/>
      <c r="K269" s="41"/>
      <c r="L269" s="45"/>
      <c r="M269" s="227"/>
      <c r="N269" s="228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179</v>
      </c>
      <c r="AU269" s="18" t="s">
        <v>84</v>
      </c>
    </row>
    <row r="270" s="13" customFormat="1">
      <c r="A270" s="13"/>
      <c r="B270" s="230"/>
      <c r="C270" s="231"/>
      <c r="D270" s="224" t="s">
        <v>183</v>
      </c>
      <c r="E270" s="232" t="s">
        <v>19</v>
      </c>
      <c r="F270" s="233" t="s">
        <v>1550</v>
      </c>
      <c r="G270" s="231"/>
      <c r="H270" s="234">
        <v>95.215999999999994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183</v>
      </c>
      <c r="AU270" s="240" t="s">
        <v>84</v>
      </c>
      <c r="AV270" s="13" t="s">
        <v>84</v>
      </c>
      <c r="AW270" s="13" t="s">
        <v>37</v>
      </c>
      <c r="AX270" s="13" t="s">
        <v>82</v>
      </c>
      <c r="AY270" s="240" t="s">
        <v>172</v>
      </c>
    </row>
    <row r="271" s="2" customFormat="1" ht="33" customHeight="1">
      <c r="A271" s="39"/>
      <c r="B271" s="40"/>
      <c r="C271" s="211" t="s">
        <v>1551</v>
      </c>
      <c r="D271" s="211" t="s">
        <v>173</v>
      </c>
      <c r="E271" s="212" t="s">
        <v>1552</v>
      </c>
      <c r="F271" s="213" t="s">
        <v>1553</v>
      </c>
      <c r="G271" s="214" t="s">
        <v>1526</v>
      </c>
      <c r="H271" s="215">
        <v>86.560000000000002</v>
      </c>
      <c r="I271" s="216"/>
      <c r="J271" s="217">
        <f>ROUND(I271*H271,2)</f>
        <v>0</v>
      </c>
      <c r="K271" s="213" t="s">
        <v>1319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84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1554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1555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84</v>
      </c>
    </row>
    <row r="273" s="2" customFormat="1">
      <c r="A273" s="39"/>
      <c r="B273" s="40"/>
      <c r="C273" s="41"/>
      <c r="D273" s="243" t="s">
        <v>237</v>
      </c>
      <c r="E273" s="41"/>
      <c r="F273" s="244" t="s">
        <v>1556</v>
      </c>
      <c r="G273" s="41"/>
      <c r="H273" s="41"/>
      <c r="I273" s="226"/>
      <c r="J273" s="41"/>
      <c r="K273" s="41"/>
      <c r="L273" s="45"/>
      <c r="M273" s="227"/>
      <c r="N273" s="228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237</v>
      </c>
      <c r="AU273" s="18" t="s">
        <v>84</v>
      </c>
    </row>
    <row r="274" s="2" customFormat="1" ht="16.5" customHeight="1">
      <c r="A274" s="39"/>
      <c r="B274" s="40"/>
      <c r="C274" s="266" t="s">
        <v>1557</v>
      </c>
      <c r="D274" s="266" t="s">
        <v>327</v>
      </c>
      <c r="E274" s="267" t="s">
        <v>1558</v>
      </c>
      <c r="F274" s="268" t="s">
        <v>1559</v>
      </c>
      <c r="G274" s="269" t="s">
        <v>1419</v>
      </c>
      <c r="H274" s="270">
        <v>20</v>
      </c>
      <c r="I274" s="271"/>
      <c r="J274" s="272">
        <f>ROUND(I274*H274,2)</f>
        <v>0</v>
      </c>
      <c r="K274" s="268" t="s">
        <v>1319</v>
      </c>
      <c r="L274" s="273"/>
      <c r="M274" s="274" t="s">
        <v>19</v>
      </c>
      <c r="N274" s="275" t="s">
        <v>45</v>
      </c>
      <c r="O274" s="85"/>
      <c r="P274" s="220">
        <f>O274*H274</f>
        <v>0</v>
      </c>
      <c r="Q274" s="220">
        <v>0.00072000000000000005</v>
      </c>
      <c r="R274" s="220">
        <f>Q274*H274</f>
        <v>0.014400000000000001</v>
      </c>
      <c r="S274" s="220">
        <v>0</v>
      </c>
      <c r="T274" s="22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2" t="s">
        <v>229</v>
      </c>
      <c r="AT274" s="222" t="s">
        <v>327</v>
      </c>
      <c r="AU274" s="222" t="s">
        <v>84</v>
      </c>
      <c r="AY274" s="18" t="s">
        <v>172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8" t="s">
        <v>82</v>
      </c>
      <c r="BK274" s="223">
        <f>ROUND(I274*H274,2)</f>
        <v>0</v>
      </c>
      <c r="BL274" s="18" t="s">
        <v>171</v>
      </c>
      <c r="BM274" s="222" t="s">
        <v>1560</v>
      </c>
    </row>
    <row r="275" s="2" customFormat="1">
      <c r="A275" s="39"/>
      <c r="B275" s="40"/>
      <c r="C275" s="41"/>
      <c r="D275" s="224" t="s">
        <v>179</v>
      </c>
      <c r="E275" s="41"/>
      <c r="F275" s="225" t="s">
        <v>1559</v>
      </c>
      <c r="G275" s="41"/>
      <c r="H275" s="41"/>
      <c r="I275" s="226"/>
      <c r="J275" s="41"/>
      <c r="K275" s="41"/>
      <c r="L275" s="45"/>
      <c r="M275" s="227"/>
      <c r="N275" s="22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179</v>
      </c>
      <c r="AU275" s="18" t="s">
        <v>84</v>
      </c>
    </row>
    <row r="276" s="2" customFormat="1" ht="16.5" customHeight="1">
      <c r="A276" s="39"/>
      <c r="B276" s="40"/>
      <c r="C276" s="266" t="s">
        <v>1561</v>
      </c>
      <c r="D276" s="266" t="s">
        <v>327</v>
      </c>
      <c r="E276" s="267" t="s">
        <v>1562</v>
      </c>
      <c r="F276" s="268" t="s">
        <v>19</v>
      </c>
      <c r="G276" s="269" t="s">
        <v>1419</v>
      </c>
      <c r="H276" s="270">
        <v>1</v>
      </c>
      <c r="I276" s="271"/>
      <c r="J276" s="272">
        <f>ROUND(I276*H276,2)</f>
        <v>0</v>
      </c>
      <c r="K276" s="268" t="s">
        <v>19</v>
      </c>
      <c r="L276" s="273"/>
      <c r="M276" s="274" t="s">
        <v>19</v>
      </c>
      <c r="N276" s="275" t="s">
        <v>45</v>
      </c>
      <c r="O276" s="85"/>
      <c r="P276" s="220">
        <f>O276*H276</f>
        <v>0</v>
      </c>
      <c r="Q276" s="220">
        <v>0.0014</v>
      </c>
      <c r="R276" s="220">
        <f>Q276*H276</f>
        <v>0.0014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229</v>
      </c>
      <c r="AT276" s="222" t="s">
        <v>327</v>
      </c>
      <c r="AU276" s="222" t="s">
        <v>84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1563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1564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84</v>
      </c>
    </row>
    <row r="278" s="2" customFormat="1" ht="24.15" customHeight="1">
      <c r="A278" s="39"/>
      <c r="B278" s="40"/>
      <c r="C278" s="211" t="s">
        <v>1565</v>
      </c>
      <c r="D278" s="211" t="s">
        <v>173</v>
      </c>
      <c r="E278" s="212" t="s">
        <v>1566</v>
      </c>
      <c r="F278" s="213" t="s">
        <v>1567</v>
      </c>
      <c r="G278" s="214" t="s">
        <v>1419</v>
      </c>
      <c r="H278" s="215">
        <v>21</v>
      </c>
      <c r="I278" s="216"/>
      <c r="J278" s="217">
        <f>ROUND(I278*H278,2)</f>
        <v>0</v>
      </c>
      <c r="K278" s="213" t="s">
        <v>1319</v>
      </c>
      <c r="L278" s="45"/>
      <c r="M278" s="218" t="s">
        <v>19</v>
      </c>
      <c r="N278" s="219" t="s">
        <v>45</v>
      </c>
      <c r="O278" s="85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2" t="s">
        <v>171</v>
      </c>
      <c r="AT278" s="222" t="s">
        <v>173</v>
      </c>
      <c r="AU278" s="222" t="s">
        <v>84</v>
      </c>
      <c r="AY278" s="18" t="s">
        <v>172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8" t="s">
        <v>82</v>
      </c>
      <c r="BK278" s="223">
        <f>ROUND(I278*H278,2)</f>
        <v>0</v>
      </c>
      <c r="BL278" s="18" t="s">
        <v>171</v>
      </c>
      <c r="BM278" s="222" t="s">
        <v>1568</v>
      </c>
    </row>
    <row r="279" s="2" customFormat="1">
      <c r="A279" s="39"/>
      <c r="B279" s="40"/>
      <c r="C279" s="41"/>
      <c r="D279" s="224" t="s">
        <v>179</v>
      </c>
      <c r="E279" s="41"/>
      <c r="F279" s="225" t="s">
        <v>1569</v>
      </c>
      <c r="G279" s="41"/>
      <c r="H279" s="41"/>
      <c r="I279" s="226"/>
      <c r="J279" s="41"/>
      <c r="K279" s="41"/>
      <c r="L279" s="45"/>
      <c r="M279" s="227"/>
      <c r="N279" s="228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179</v>
      </c>
      <c r="AU279" s="18" t="s">
        <v>84</v>
      </c>
    </row>
    <row r="280" s="2" customFormat="1">
      <c r="A280" s="39"/>
      <c r="B280" s="40"/>
      <c r="C280" s="41"/>
      <c r="D280" s="243" t="s">
        <v>237</v>
      </c>
      <c r="E280" s="41"/>
      <c r="F280" s="244" t="s">
        <v>1570</v>
      </c>
      <c r="G280" s="41"/>
      <c r="H280" s="41"/>
      <c r="I280" s="226"/>
      <c r="J280" s="41"/>
      <c r="K280" s="41"/>
      <c r="L280" s="45"/>
      <c r="M280" s="227"/>
      <c r="N280" s="22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237</v>
      </c>
      <c r="AU280" s="18" t="s">
        <v>84</v>
      </c>
    </row>
    <row r="281" s="2" customFormat="1" ht="16.5" customHeight="1">
      <c r="A281" s="39"/>
      <c r="B281" s="40"/>
      <c r="C281" s="266" t="s">
        <v>1571</v>
      </c>
      <c r="D281" s="266" t="s">
        <v>327</v>
      </c>
      <c r="E281" s="267" t="s">
        <v>1572</v>
      </c>
      <c r="F281" s="268" t="s">
        <v>1573</v>
      </c>
      <c r="G281" s="269" t="s">
        <v>1419</v>
      </c>
      <c r="H281" s="270">
        <v>1</v>
      </c>
      <c r="I281" s="271"/>
      <c r="J281" s="272">
        <f>ROUND(I281*H281,2)</f>
        <v>0</v>
      </c>
      <c r="K281" s="268" t="s">
        <v>1319</v>
      </c>
      <c r="L281" s="273"/>
      <c r="M281" s="274" t="s">
        <v>19</v>
      </c>
      <c r="N281" s="275" t="s">
        <v>45</v>
      </c>
      <c r="O281" s="85"/>
      <c r="P281" s="220">
        <f>O281*H281</f>
        <v>0</v>
      </c>
      <c r="Q281" s="220">
        <v>0.00141</v>
      </c>
      <c r="R281" s="220">
        <f>Q281*H281</f>
        <v>0.00141</v>
      </c>
      <c r="S281" s="220">
        <v>0</v>
      </c>
      <c r="T281" s="22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2" t="s">
        <v>229</v>
      </c>
      <c r="AT281" s="222" t="s">
        <v>327</v>
      </c>
      <c r="AU281" s="222" t="s">
        <v>84</v>
      </c>
      <c r="AY281" s="18" t="s">
        <v>172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8" t="s">
        <v>82</v>
      </c>
      <c r="BK281" s="223">
        <f>ROUND(I281*H281,2)</f>
        <v>0</v>
      </c>
      <c r="BL281" s="18" t="s">
        <v>171</v>
      </c>
      <c r="BM281" s="222" t="s">
        <v>1574</v>
      </c>
    </row>
    <row r="282" s="2" customFormat="1">
      <c r="A282" s="39"/>
      <c r="B282" s="40"/>
      <c r="C282" s="41"/>
      <c r="D282" s="224" t="s">
        <v>179</v>
      </c>
      <c r="E282" s="41"/>
      <c r="F282" s="225" t="s">
        <v>1573</v>
      </c>
      <c r="G282" s="41"/>
      <c r="H282" s="41"/>
      <c r="I282" s="226"/>
      <c r="J282" s="41"/>
      <c r="K282" s="41"/>
      <c r="L282" s="45"/>
      <c r="M282" s="227"/>
      <c r="N282" s="22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179</v>
      </c>
      <c r="AU282" s="18" t="s">
        <v>84</v>
      </c>
    </row>
    <row r="283" s="2" customFormat="1" ht="24.15" customHeight="1">
      <c r="A283" s="39"/>
      <c r="B283" s="40"/>
      <c r="C283" s="211" t="s">
        <v>1575</v>
      </c>
      <c r="D283" s="211" t="s">
        <v>173</v>
      </c>
      <c r="E283" s="212" t="s">
        <v>1576</v>
      </c>
      <c r="F283" s="213" t="s">
        <v>1577</v>
      </c>
      <c r="G283" s="214" t="s">
        <v>1419</v>
      </c>
      <c r="H283" s="215">
        <v>1</v>
      </c>
      <c r="I283" s="216"/>
      <c r="J283" s="217">
        <f>ROUND(I283*H283,2)</f>
        <v>0</v>
      </c>
      <c r="K283" s="213" t="s">
        <v>1319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84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1578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1579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84</v>
      </c>
    </row>
    <row r="285" s="2" customFormat="1">
      <c r="A285" s="39"/>
      <c r="B285" s="40"/>
      <c r="C285" s="41"/>
      <c r="D285" s="243" t="s">
        <v>237</v>
      </c>
      <c r="E285" s="41"/>
      <c r="F285" s="244" t="s">
        <v>1580</v>
      </c>
      <c r="G285" s="41"/>
      <c r="H285" s="41"/>
      <c r="I285" s="226"/>
      <c r="J285" s="41"/>
      <c r="K285" s="41"/>
      <c r="L285" s="45"/>
      <c r="M285" s="227"/>
      <c r="N285" s="228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237</v>
      </c>
      <c r="AU285" s="18" t="s">
        <v>84</v>
      </c>
    </row>
    <row r="286" s="2" customFormat="1" ht="24.15" customHeight="1">
      <c r="A286" s="39"/>
      <c r="B286" s="40"/>
      <c r="C286" s="266" t="s">
        <v>1581</v>
      </c>
      <c r="D286" s="266" t="s">
        <v>327</v>
      </c>
      <c r="E286" s="267" t="s">
        <v>1582</v>
      </c>
      <c r="F286" s="268" t="s">
        <v>1583</v>
      </c>
      <c r="G286" s="269" t="s">
        <v>1419</v>
      </c>
      <c r="H286" s="270">
        <v>1</v>
      </c>
      <c r="I286" s="271"/>
      <c r="J286" s="272">
        <f>ROUND(I286*H286,2)</f>
        <v>0</v>
      </c>
      <c r="K286" s="268" t="s">
        <v>1319</v>
      </c>
      <c r="L286" s="273"/>
      <c r="M286" s="274" t="s">
        <v>19</v>
      </c>
      <c r="N286" s="275" t="s">
        <v>45</v>
      </c>
      <c r="O286" s="85"/>
      <c r="P286" s="220">
        <f>O286*H286</f>
        <v>0</v>
      </c>
      <c r="Q286" s="220">
        <v>0.019699999999999999</v>
      </c>
      <c r="R286" s="220">
        <f>Q286*H286</f>
        <v>0.019699999999999999</v>
      </c>
      <c r="S286" s="220">
        <v>0</v>
      </c>
      <c r="T286" s="22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2" t="s">
        <v>229</v>
      </c>
      <c r="AT286" s="222" t="s">
        <v>327</v>
      </c>
      <c r="AU286" s="222" t="s">
        <v>84</v>
      </c>
      <c r="AY286" s="18" t="s">
        <v>172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8" t="s">
        <v>82</v>
      </c>
      <c r="BK286" s="223">
        <f>ROUND(I286*H286,2)</f>
        <v>0</v>
      </c>
      <c r="BL286" s="18" t="s">
        <v>171</v>
      </c>
      <c r="BM286" s="222" t="s">
        <v>1584</v>
      </c>
    </row>
    <row r="287" s="2" customFormat="1">
      <c r="A287" s="39"/>
      <c r="B287" s="40"/>
      <c r="C287" s="41"/>
      <c r="D287" s="224" t="s">
        <v>179</v>
      </c>
      <c r="E287" s="41"/>
      <c r="F287" s="225" t="s">
        <v>1583</v>
      </c>
      <c r="G287" s="41"/>
      <c r="H287" s="41"/>
      <c r="I287" s="226"/>
      <c r="J287" s="41"/>
      <c r="K287" s="41"/>
      <c r="L287" s="45"/>
      <c r="M287" s="227"/>
      <c r="N287" s="228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179</v>
      </c>
      <c r="AU287" s="18" t="s">
        <v>84</v>
      </c>
    </row>
    <row r="288" s="2" customFormat="1" ht="24.15" customHeight="1">
      <c r="A288" s="39"/>
      <c r="B288" s="40"/>
      <c r="C288" s="211" t="s">
        <v>1585</v>
      </c>
      <c r="D288" s="211" t="s">
        <v>173</v>
      </c>
      <c r="E288" s="212" t="s">
        <v>1586</v>
      </c>
      <c r="F288" s="213" t="s">
        <v>1587</v>
      </c>
      <c r="G288" s="214" t="s">
        <v>1419</v>
      </c>
      <c r="H288" s="215">
        <v>1</v>
      </c>
      <c r="I288" s="216"/>
      <c r="J288" s="217">
        <f>ROUND(I288*H288,2)</f>
        <v>0</v>
      </c>
      <c r="K288" s="213" t="s">
        <v>1319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84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1588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1589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84</v>
      </c>
    </row>
    <row r="290" s="2" customFormat="1">
      <c r="A290" s="39"/>
      <c r="B290" s="40"/>
      <c r="C290" s="41"/>
      <c r="D290" s="243" t="s">
        <v>237</v>
      </c>
      <c r="E290" s="41"/>
      <c r="F290" s="244" t="s">
        <v>1590</v>
      </c>
      <c r="G290" s="41"/>
      <c r="H290" s="41"/>
      <c r="I290" s="226"/>
      <c r="J290" s="41"/>
      <c r="K290" s="41"/>
      <c r="L290" s="45"/>
      <c r="M290" s="227"/>
      <c r="N290" s="228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237</v>
      </c>
      <c r="AU290" s="18" t="s">
        <v>84</v>
      </c>
    </row>
    <row r="291" s="2" customFormat="1" ht="24.15" customHeight="1">
      <c r="A291" s="39"/>
      <c r="B291" s="40"/>
      <c r="C291" s="266" t="s">
        <v>1591</v>
      </c>
      <c r="D291" s="266" t="s">
        <v>327</v>
      </c>
      <c r="E291" s="267" t="s">
        <v>1592</v>
      </c>
      <c r="F291" s="268" t="s">
        <v>1593</v>
      </c>
      <c r="G291" s="269" t="s">
        <v>1419</v>
      </c>
      <c r="H291" s="270">
        <v>4</v>
      </c>
      <c r="I291" s="271"/>
      <c r="J291" s="272">
        <f>ROUND(I291*H291,2)</f>
        <v>0</v>
      </c>
      <c r="K291" s="268" t="s">
        <v>1319</v>
      </c>
      <c r="L291" s="273"/>
      <c r="M291" s="274" t="s">
        <v>19</v>
      </c>
      <c r="N291" s="275" t="s">
        <v>45</v>
      </c>
      <c r="O291" s="85"/>
      <c r="P291" s="220">
        <f>O291*H291</f>
        <v>0</v>
      </c>
      <c r="Q291" s="220">
        <v>0.01</v>
      </c>
      <c r="R291" s="220">
        <f>Q291*H291</f>
        <v>0.040000000000000001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234</v>
      </c>
      <c r="AT291" s="222" t="s">
        <v>327</v>
      </c>
      <c r="AU291" s="222" t="s">
        <v>84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234</v>
      </c>
      <c r="BM291" s="222" t="s">
        <v>1594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1593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84</v>
      </c>
    </row>
    <row r="293" s="2" customFormat="1" ht="16.5" customHeight="1">
      <c r="A293" s="39"/>
      <c r="B293" s="40"/>
      <c r="C293" s="211" t="s">
        <v>1595</v>
      </c>
      <c r="D293" s="211" t="s">
        <v>173</v>
      </c>
      <c r="E293" s="212" t="s">
        <v>1596</v>
      </c>
      <c r="F293" s="213" t="s">
        <v>19</v>
      </c>
      <c r="G293" s="214" t="s">
        <v>232</v>
      </c>
      <c r="H293" s="215">
        <v>4</v>
      </c>
      <c r="I293" s="216"/>
      <c r="J293" s="217">
        <f>ROUND(I293*H293,2)</f>
        <v>0</v>
      </c>
      <c r="K293" s="213" t="s">
        <v>19</v>
      </c>
      <c r="L293" s="45"/>
      <c r="M293" s="218" t="s">
        <v>19</v>
      </c>
      <c r="N293" s="219" t="s">
        <v>45</v>
      </c>
      <c r="O293" s="85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2" t="s">
        <v>171</v>
      </c>
      <c r="AT293" s="222" t="s">
        <v>173</v>
      </c>
      <c r="AU293" s="222" t="s">
        <v>84</v>
      </c>
      <c r="AY293" s="18" t="s">
        <v>172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8" t="s">
        <v>82</v>
      </c>
      <c r="BK293" s="223">
        <f>ROUND(I293*H293,2)</f>
        <v>0</v>
      </c>
      <c r="BL293" s="18" t="s">
        <v>171</v>
      </c>
      <c r="BM293" s="222" t="s">
        <v>1597</v>
      </c>
    </row>
    <row r="294" s="2" customFormat="1">
      <c r="A294" s="39"/>
      <c r="B294" s="40"/>
      <c r="C294" s="41"/>
      <c r="D294" s="224" t="s">
        <v>179</v>
      </c>
      <c r="E294" s="41"/>
      <c r="F294" s="225" t="s">
        <v>1598</v>
      </c>
      <c r="G294" s="41"/>
      <c r="H294" s="41"/>
      <c r="I294" s="226"/>
      <c r="J294" s="41"/>
      <c r="K294" s="41"/>
      <c r="L294" s="45"/>
      <c r="M294" s="227"/>
      <c r="N294" s="228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179</v>
      </c>
      <c r="AU294" s="18" t="s">
        <v>84</v>
      </c>
    </row>
    <row r="295" s="2" customFormat="1" ht="24.15" customHeight="1">
      <c r="A295" s="39"/>
      <c r="B295" s="40"/>
      <c r="C295" s="266" t="s">
        <v>1599</v>
      </c>
      <c r="D295" s="266" t="s">
        <v>327</v>
      </c>
      <c r="E295" s="267" t="s">
        <v>1600</v>
      </c>
      <c r="F295" s="268" t="s">
        <v>1601</v>
      </c>
      <c r="G295" s="269" t="s">
        <v>1419</v>
      </c>
      <c r="H295" s="270">
        <v>3</v>
      </c>
      <c r="I295" s="271"/>
      <c r="J295" s="272">
        <f>ROUND(I295*H295,2)</f>
        <v>0</v>
      </c>
      <c r="K295" s="268" t="s">
        <v>1319</v>
      </c>
      <c r="L295" s="273"/>
      <c r="M295" s="274" t="s">
        <v>19</v>
      </c>
      <c r="N295" s="275" t="s">
        <v>45</v>
      </c>
      <c r="O295" s="85"/>
      <c r="P295" s="220">
        <f>O295*H295</f>
        <v>0</v>
      </c>
      <c r="Q295" s="220">
        <v>0.019</v>
      </c>
      <c r="R295" s="220">
        <f>Q295*H295</f>
        <v>0.056999999999999995</v>
      </c>
      <c r="S295" s="220">
        <v>0</v>
      </c>
      <c r="T295" s="22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2" t="s">
        <v>229</v>
      </c>
      <c r="AT295" s="222" t="s">
        <v>327</v>
      </c>
      <c r="AU295" s="222" t="s">
        <v>84</v>
      </c>
      <c r="AY295" s="18" t="s">
        <v>172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8" t="s">
        <v>82</v>
      </c>
      <c r="BK295" s="223">
        <f>ROUND(I295*H295,2)</f>
        <v>0</v>
      </c>
      <c r="BL295" s="18" t="s">
        <v>171</v>
      </c>
      <c r="BM295" s="222" t="s">
        <v>1602</v>
      </c>
    </row>
    <row r="296" s="2" customFormat="1">
      <c r="A296" s="39"/>
      <c r="B296" s="40"/>
      <c r="C296" s="41"/>
      <c r="D296" s="224" t="s">
        <v>179</v>
      </c>
      <c r="E296" s="41"/>
      <c r="F296" s="225" t="s">
        <v>1601</v>
      </c>
      <c r="G296" s="41"/>
      <c r="H296" s="41"/>
      <c r="I296" s="226"/>
      <c r="J296" s="41"/>
      <c r="K296" s="41"/>
      <c r="L296" s="45"/>
      <c r="M296" s="227"/>
      <c r="N296" s="228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179</v>
      </c>
      <c r="AU296" s="18" t="s">
        <v>84</v>
      </c>
    </row>
    <row r="297" s="2" customFormat="1" ht="24.15" customHeight="1">
      <c r="A297" s="39"/>
      <c r="B297" s="40"/>
      <c r="C297" s="266" t="s">
        <v>474</v>
      </c>
      <c r="D297" s="266" t="s">
        <v>327</v>
      </c>
      <c r="E297" s="267" t="s">
        <v>1603</v>
      </c>
      <c r="F297" s="268" t="s">
        <v>1604</v>
      </c>
      <c r="G297" s="269" t="s">
        <v>1419</v>
      </c>
      <c r="H297" s="270">
        <v>3</v>
      </c>
      <c r="I297" s="271"/>
      <c r="J297" s="272">
        <f>ROUND(I297*H297,2)</f>
        <v>0</v>
      </c>
      <c r="K297" s="268" t="s">
        <v>1319</v>
      </c>
      <c r="L297" s="273"/>
      <c r="M297" s="274" t="s">
        <v>19</v>
      </c>
      <c r="N297" s="275" t="s">
        <v>45</v>
      </c>
      <c r="O297" s="85"/>
      <c r="P297" s="220">
        <f>O297*H297</f>
        <v>0</v>
      </c>
      <c r="Q297" s="220">
        <v>0.0040000000000000001</v>
      </c>
      <c r="R297" s="220">
        <f>Q297*H297</f>
        <v>0.012</v>
      </c>
      <c r="S297" s="220">
        <v>0</v>
      </c>
      <c r="T297" s="22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2" t="s">
        <v>229</v>
      </c>
      <c r="AT297" s="222" t="s">
        <v>327</v>
      </c>
      <c r="AU297" s="222" t="s">
        <v>84</v>
      </c>
      <c r="AY297" s="18" t="s">
        <v>172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8" t="s">
        <v>82</v>
      </c>
      <c r="BK297" s="223">
        <f>ROUND(I297*H297,2)</f>
        <v>0</v>
      </c>
      <c r="BL297" s="18" t="s">
        <v>171</v>
      </c>
      <c r="BM297" s="222" t="s">
        <v>1605</v>
      </c>
    </row>
    <row r="298" s="2" customFormat="1">
      <c r="A298" s="39"/>
      <c r="B298" s="40"/>
      <c r="C298" s="41"/>
      <c r="D298" s="224" t="s">
        <v>179</v>
      </c>
      <c r="E298" s="41"/>
      <c r="F298" s="225" t="s">
        <v>1604</v>
      </c>
      <c r="G298" s="41"/>
      <c r="H298" s="41"/>
      <c r="I298" s="226"/>
      <c r="J298" s="41"/>
      <c r="K298" s="41"/>
      <c r="L298" s="45"/>
      <c r="M298" s="227"/>
      <c r="N298" s="228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179</v>
      </c>
      <c r="AU298" s="18" t="s">
        <v>84</v>
      </c>
    </row>
    <row r="299" s="2" customFormat="1" ht="21.75" customHeight="1">
      <c r="A299" s="39"/>
      <c r="B299" s="40"/>
      <c r="C299" s="211" t="s">
        <v>1606</v>
      </c>
      <c r="D299" s="211" t="s">
        <v>173</v>
      </c>
      <c r="E299" s="212" t="s">
        <v>1607</v>
      </c>
      <c r="F299" s="213" t="s">
        <v>1608</v>
      </c>
      <c r="G299" s="214" t="s">
        <v>1419</v>
      </c>
      <c r="H299" s="215">
        <v>3</v>
      </c>
      <c r="I299" s="216"/>
      <c r="J299" s="217">
        <f>ROUND(I299*H299,2)</f>
        <v>0</v>
      </c>
      <c r="K299" s="213" t="s">
        <v>1319</v>
      </c>
      <c r="L299" s="45"/>
      <c r="M299" s="218" t="s">
        <v>19</v>
      </c>
      <c r="N299" s="219" t="s">
        <v>45</v>
      </c>
      <c r="O299" s="85"/>
      <c r="P299" s="220">
        <f>O299*H299</f>
        <v>0</v>
      </c>
      <c r="Q299" s="220">
        <v>0.00165424</v>
      </c>
      <c r="R299" s="220">
        <f>Q299*H299</f>
        <v>0.0049627200000000003</v>
      </c>
      <c r="S299" s="220">
        <v>0</v>
      </c>
      <c r="T299" s="22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2" t="s">
        <v>171</v>
      </c>
      <c r="AT299" s="222" t="s">
        <v>173</v>
      </c>
      <c r="AU299" s="222" t="s">
        <v>84</v>
      </c>
      <c r="AY299" s="18" t="s">
        <v>172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8" t="s">
        <v>82</v>
      </c>
      <c r="BK299" s="223">
        <f>ROUND(I299*H299,2)</f>
        <v>0</v>
      </c>
      <c r="BL299" s="18" t="s">
        <v>171</v>
      </c>
      <c r="BM299" s="222" t="s">
        <v>1609</v>
      </c>
    </row>
    <row r="300" s="2" customFormat="1">
      <c r="A300" s="39"/>
      <c r="B300" s="40"/>
      <c r="C300" s="41"/>
      <c r="D300" s="224" t="s">
        <v>179</v>
      </c>
      <c r="E300" s="41"/>
      <c r="F300" s="225" t="s">
        <v>1610</v>
      </c>
      <c r="G300" s="41"/>
      <c r="H300" s="41"/>
      <c r="I300" s="226"/>
      <c r="J300" s="41"/>
      <c r="K300" s="41"/>
      <c r="L300" s="45"/>
      <c r="M300" s="227"/>
      <c r="N300" s="228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179</v>
      </c>
      <c r="AU300" s="18" t="s">
        <v>84</v>
      </c>
    </row>
    <row r="301" s="2" customFormat="1">
      <c r="A301" s="39"/>
      <c r="B301" s="40"/>
      <c r="C301" s="41"/>
      <c r="D301" s="243" t="s">
        <v>237</v>
      </c>
      <c r="E301" s="41"/>
      <c r="F301" s="244" t="s">
        <v>1611</v>
      </c>
      <c r="G301" s="41"/>
      <c r="H301" s="41"/>
      <c r="I301" s="226"/>
      <c r="J301" s="41"/>
      <c r="K301" s="41"/>
      <c r="L301" s="45"/>
      <c r="M301" s="227"/>
      <c r="N301" s="228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237</v>
      </c>
      <c r="AU301" s="18" t="s">
        <v>84</v>
      </c>
    </row>
    <row r="302" s="2" customFormat="1" ht="16.5" customHeight="1">
      <c r="A302" s="39"/>
      <c r="B302" s="40"/>
      <c r="C302" s="266" t="s">
        <v>1612</v>
      </c>
      <c r="D302" s="266" t="s">
        <v>327</v>
      </c>
      <c r="E302" s="267" t="s">
        <v>1613</v>
      </c>
      <c r="F302" s="268" t="s">
        <v>1614</v>
      </c>
      <c r="G302" s="269" t="s">
        <v>1419</v>
      </c>
      <c r="H302" s="270">
        <v>3</v>
      </c>
      <c r="I302" s="271"/>
      <c r="J302" s="272">
        <f>ROUND(I302*H302,2)</f>
        <v>0</v>
      </c>
      <c r="K302" s="268" t="s">
        <v>1319</v>
      </c>
      <c r="L302" s="273"/>
      <c r="M302" s="274" t="s">
        <v>19</v>
      </c>
      <c r="N302" s="275" t="s">
        <v>45</v>
      </c>
      <c r="O302" s="85"/>
      <c r="P302" s="220">
        <f>O302*H302</f>
        <v>0</v>
      </c>
      <c r="Q302" s="220">
        <v>0.012</v>
      </c>
      <c r="R302" s="220">
        <f>Q302*H302</f>
        <v>0.036000000000000004</v>
      </c>
      <c r="S302" s="220">
        <v>0</v>
      </c>
      <c r="T302" s="22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2" t="s">
        <v>229</v>
      </c>
      <c r="AT302" s="222" t="s">
        <v>327</v>
      </c>
      <c r="AU302" s="222" t="s">
        <v>84</v>
      </c>
      <c r="AY302" s="18" t="s">
        <v>172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82</v>
      </c>
      <c r="BK302" s="223">
        <f>ROUND(I302*H302,2)</f>
        <v>0</v>
      </c>
      <c r="BL302" s="18" t="s">
        <v>171</v>
      </c>
      <c r="BM302" s="222" t="s">
        <v>1615</v>
      </c>
    </row>
    <row r="303" s="2" customFormat="1">
      <c r="A303" s="39"/>
      <c r="B303" s="40"/>
      <c r="C303" s="41"/>
      <c r="D303" s="224" t="s">
        <v>179</v>
      </c>
      <c r="E303" s="41"/>
      <c r="F303" s="225" t="s">
        <v>1614</v>
      </c>
      <c r="G303" s="41"/>
      <c r="H303" s="41"/>
      <c r="I303" s="226"/>
      <c r="J303" s="41"/>
      <c r="K303" s="41"/>
      <c r="L303" s="45"/>
      <c r="M303" s="227"/>
      <c r="N303" s="228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179</v>
      </c>
      <c r="AU303" s="18" t="s">
        <v>84</v>
      </c>
    </row>
    <row r="304" s="2" customFormat="1" ht="24.15" customHeight="1">
      <c r="A304" s="39"/>
      <c r="B304" s="40"/>
      <c r="C304" s="266" t="s">
        <v>1616</v>
      </c>
      <c r="D304" s="266" t="s">
        <v>327</v>
      </c>
      <c r="E304" s="267" t="s">
        <v>1617</v>
      </c>
      <c r="F304" s="268" t="s">
        <v>1618</v>
      </c>
      <c r="G304" s="269" t="s">
        <v>1419</v>
      </c>
      <c r="H304" s="270">
        <v>3</v>
      </c>
      <c r="I304" s="271"/>
      <c r="J304" s="272">
        <f>ROUND(I304*H304,2)</f>
        <v>0</v>
      </c>
      <c r="K304" s="268" t="s">
        <v>1319</v>
      </c>
      <c r="L304" s="273"/>
      <c r="M304" s="274" t="s">
        <v>19</v>
      </c>
      <c r="N304" s="275" t="s">
        <v>45</v>
      </c>
      <c r="O304" s="85"/>
      <c r="P304" s="220">
        <f>O304*H304</f>
        <v>0</v>
      </c>
      <c r="Q304" s="220">
        <v>0.00029999999999999997</v>
      </c>
      <c r="R304" s="220">
        <f>Q304*H304</f>
        <v>0.00089999999999999998</v>
      </c>
      <c r="S304" s="220">
        <v>0</v>
      </c>
      <c r="T304" s="22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2" t="s">
        <v>229</v>
      </c>
      <c r="AT304" s="222" t="s">
        <v>327</v>
      </c>
      <c r="AU304" s="222" t="s">
        <v>84</v>
      </c>
      <c r="AY304" s="18" t="s">
        <v>172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8" t="s">
        <v>82</v>
      </c>
      <c r="BK304" s="223">
        <f>ROUND(I304*H304,2)</f>
        <v>0</v>
      </c>
      <c r="BL304" s="18" t="s">
        <v>171</v>
      </c>
      <c r="BM304" s="222" t="s">
        <v>1619</v>
      </c>
    </row>
    <row r="305" s="2" customFormat="1">
      <c r="A305" s="39"/>
      <c r="B305" s="40"/>
      <c r="C305" s="41"/>
      <c r="D305" s="224" t="s">
        <v>179</v>
      </c>
      <c r="E305" s="41"/>
      <c r="F305" s="225" t="s">
        <v>1618</v>
      </c>
      <c r="G305" s="41"/>
      <c r="H305" s="41"/>
      <c r="I305" s="226"/>
      <c r="J305" s="41"/>
      <c r="K305" s="41"/>
      <c r="L305" s="45"/>
      <c r="M305" s="227"/>
      <c r="N305" s="22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179</v>
      </c>
      <c r="AU305" s="18" t="s">
        <v>84</v>
      </c>
    </row>
    <row r="306" s="2" customFormat="1" ht="16.5" customHeight="1">
      <c r="A306" s="39"/>
      <c r="B306" s="40"/>
      <c r="C306" s="211" t="s">
        <v>1620</v>
      </c>
      <c r="D306" s="211" t="s">
        <v>173</v>
      </c>
      <c r="E306" s="212" t="s">
        <v>1621</v>
      </c>
      <c r="F306" s="213" t="s">
        <v>1622</v>
      </c>
      <c r="G306" s="214" t="s">
        <v>1419</v>
      </c>
      <c r="H306" s="215">
        <v>3</v>
      </c>
      <c r="I306" s="216"/>
      <c r="J306" s="217">
        <f>ROUND(I306*H306,2)</f>
        <v>0</v>
      </c>
      <c r="K306" s="213" t="s">
        <v>1319</v>
      </c>
      <c r="L306" s="45"/>
      <c r="M306" s="218" t="s">
        <v>19</v>
      </c>
      <c r="N306" s="219" t="s">
        <v>45</v>
      </c>
      <c r="O306" s="85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2" t="s">
        <v>1623</v>
      </c>
      <c r="AT306" s="222" t="s">
        <v>173</v>
      </c>
      <c r="AU306" s="222" t="s">
        <v>84</v>
      </c>
      <c r="AY306" s="18" t="s">
        <v>172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8" t="s">
        <v>82</v>
      </c>
      <c r="BK306" s="223">
        <f>ROUND(I306*H306,2)</f>
        <v>0</v>
      </c>
      <c r="BL306" s="18" t="s">
        <v>1623</v>
      </c>
      <c r="BM306" s="222" t="s">
        <v>1624</v>
      </c>
    </row>
    <row r="307" s="2" customFormat="1">
      <c r="A307" s="39"/>
      <c r="B307" s="40"/>
      <c r="C307" s="41"/>
      <c r="D307" s="224" t="s">
        <v>179</v>
      </c>
      <c r="E307" s="41"/>
      <c r="F307" s="225" t="s">
        <v>1625</v>
      </c>
      <c r="G307" s="41"/>
      <c r="H307" s="41"/>
      <c r="I307" s="226"/>
      <c r="J307" s="41"/>
      <c r="K307" s="41"/>
      <c r="L307" s="45"/>
      <c r="M307" s="227"/>
      <c r="N307" s="228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179</v>
      </c>
      <c r="AU307" s="18" t="s">
        <v>84</v>
      </c>
    </row>
    <row r="308" s="2" customFormat="1">
      <c r="A308" s="39"/>
      <c r="B308" s="40"/>
      <c r="C308" s="41"/>
      <c r="D308" s="243" t="s">
        <v>237</v>
      </c>
      <c r="E308" s="41"/>
      <c r="F308" s="244" t="s">
        <v>1626</v>
      </c>
      <c r="G308" s="41"/>
      <c r="H308" s="41"/>
      <c r="I308" s="226"/>
      <c r="J308" s="41"/>
      <c r="K308" s="41"/>
      <c r="L308" s="45"/>
      <c r="M308" s="227"/>
      <c r="N308" s="22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237</v>
      </c>
      <c r="AU308" s="18" t="s">
        <v>84</v>
      </c>
    </row>
    <row r="309" s="2" customFormat="1" ht="16.5" customHeight="1">
      <c r="A309" s="39"/>
      <c r="B309" s="40"/>
      <c r="C309" s="211" t="s">
        <v>1627</v>
      </c>
      <c r="D309" s="211" t="s">
        <v>173</v>
      </c>
      <c r="E309" s="212" t="s">
        <v>1628</v>
      </c>
      <c r="F309" s="213" t="s">
        <v>19</v>
      </c>
      <c r="G309" s="214" t="s">
        <v>232</v>
      </c>
      <c r="H309" s="215">
        <v>1</v>
      </c>
      <c r="I309" s="216"/>
      <c r="J309" s="217">
        <f>ROUND(I309*H309,2)</f>
        <v>0</v>
      </c>
      <c r="K309" s="213" t="s">
        <v>19</v>
      </c>
      <c r="L309" s="45"/>
      <c r="M309" s="218" t="s">
        <v>19</v>
      </c>
      <c r="N309" s="219" t="s">
        <v>45</v>
      </c>
      <c r="O309" s="85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2" t="s">
        <v>171</v>
      </c>
      <c r="AT309" s="222" t="s">
        <v>173</v>
      </c>
      <c r="AU309" s="222" t="s">
        <v>84</v>
      </c>
      <c r="AY309" s="18" t="s">
        <v>172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8" t="s">
        <v>82</v>
      </c>
      <c r="BK309" s="223">
        <f>ROUND(I309*H309,2)</f>
        <v>0</v>
      </c>
      <c r="BL309" s="18" t="s">
        <v>171</v>
      </c>
      <c r="BM309" s="222" t="s">
        <v>1629</v>
      </c>
    </row>
    <row r="310" s="2" customFormat="1">
      <c r="A310" s="39"/>
      <c r="B310" s="40"/>
      <c r="C310" s="41"/>
      <c r="D310" s="224" t="s">
        <v>179</v>
      </c>
      <c r="E310" s="41"/>
      <c r="F310" s="225" t="s">
        <v>1630</v>
      </c>
      <c r="G310" s="41"/>
      <c r="H310" s="41"/>
      <c r="I310" s="226"/>
      <c r="J310" s="41"/>
      <c r="K310" s="41"/>
      <c r="L310" s="45"/>
      <c r="M310" s="227"/>
      <c r="N310" s="228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179</v>
      </c>
      <c r="AU310" s="18" t="s">
        <v>84</v>
      </c>
    </row>
    <row r="311" s="2" customFormat="1" ht="21.75" customHeight="1">
      <c r="A311" s="39"/>
      <c r="B311" s="40"/>
      <c r="C311" s="211" t="s">
        <v>1631</v>
      </c>
      <c r="D311" s="211" t="s">
        <v>173</v>
      </c>
      <c r="E311" s="212" t="s">
        <v>1632</v>
      </c>
      <c r="F311" s="213" t="s">
        <v>1633</v>
      </c>
      <c r="G311" s="214" t="s">
        <v>1526</v>
      </c>
      <c r="H311" s="215">
        <v>86.560000000000002</v>
      </c>
      <c r="I311" s="216"/>
      <c r="J311" s="217">
        <f>ROUND(I311*H311,2)</f>
        <v>0</v>
      </c>
      <c r="K311" s="213" t="s">
        <v>1319</v>
      </c>
      <c r="L311" s="45"/>
      <c r="M311" s="218" t="s">
        <v>19</v>
      </c>
      <c r="N311" s="219" t="s">
        <v>45</v>
      </c>
      <c r="O311" s="85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2" t="s">
        <v>171</v>
      </c>
      <c r="AT311" s="222" t="s">
        <v>173</v>
      </c>
      <c r="AU311" s="222" t="s">
        <v>84</v>
      </c>
      <c r="AY311" s="18" t="s">
        <v>172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8" t="s">
        <v>82</v>
      </c>
      <c r="BK311" s="223">
        <f>ROUND(I311*H311,2)</f>
        <v>0</v>
      </c>
      <c r="BL311" s="18" t="s">
        <v>171</v>
      </c>
      <c r="BM311" s="222" t="s">
        <v>1634</v>
      </c>
    </row>
    <row r="312" s="2" customFormat="1">
      <c r="A312" s="39"/>
      <c r="B312" s="40"/>
      <c r="C312" s="41"/>
      <c r="D312" s="224" t="s">
        <v>179</v>
      </c>
      <c r="E312" s="41"/>
      <c r="F312" s="225" t="s">
        <v>1635</v>
      </c>
      <c r="G312" s="41"/>
      <c r="H312" s="41"/>
      <c r="I312" s="226"/>
      <c r="J312" s="41"/>
      <c r="K312" s="41"/>
      <c r="L312" s="45"/>
      <c r="M312" s="227"/>
      <c r="N312" s="228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179</v>
      </c>
      <c r="AU312" s="18" t="s">
        <v>84</v>
      </c>
    </row>
    <row r="313" s="2" customFormat="1">
      <c r="A313" s="39"/>
      <c r="B313" s="40"/>
      <c r="C313" s="41"/>
      <c r="D313" s="243" t="s">
        <v>237</v>
      </c>
      <c r="E313" s="41"/>
      <c r="F313" s="244" t="s">
        <v>1636</v>
      </c>
      <c r="G313" s="41"/>
      <c r="H313" s="41"/>
      <c r="I313" s="226"/>
      <c r="J313" s="41"/>
      <c r="K313" s="41"/>
      <c r="L313" s="45"/>
      <c r="M313" s="227"/>
      <c r="N313" s="228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237</v>
      </c>
      <c r="AU313" s="18" t="s">
        <v>84</v>
      </c>
    </row>
    <row r="314" s="13" customFormat="1">
      <c r="A314" s="13"/>
      <c r="B314" s="230"/>
      <c r="C314" s="231"/>
      <c r="D314" s="224" t="s">
        <v>183</v>
      </c>
      <c r="E314" s="232" t="s">
        <v>19</v>
      </c>
      <c r="F314" s="233" t="s">
        <v>1637</v>
      </c>
      <c r="G314" s="231"/>
      <c r="H314" s="234">
        <v>86.560000000000002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183</v>
      </c>
      <c r="AU314" s="240" t="s">
        <v>84</v>
      </c>
      <c r="AV314" s="13" t="s">
        <v>84</v>
      </c>
      <c r="AW314" s="13" t="s">
        <v>37</v>
      </c>
      <c r="AX314" s="13" t="s">
        <v>82</v>
      </c>
      <c r="AY314" s="240" t="s">
        <v>172</v>
      </c>
    </row>
    <row r="315" s="2" customFormat="1" ht="24.15" customHeight="1">
      <c r="A315" s="39"/>
      <c r="B315" s="40"/>
      <c r="C315" s="211" t="s">
        <v>1623</v>
      </c>
      <c r="D315" s="211" t="s">
        <v>173</v>
      </c>
      <c r="E315" s="212" t="s">
        <v>1638</v>
      </c>
      <c r="F315" s="213" t="s">
        <v>1639</v>
      </c>
      <c r="G315" s="214" t="s">
        <v>1526</v>
      </c>
      <c r="H315" s="215">
        <v>86.560000000000002</v>
      </c>
      <c r="I315" s="216"/>
      <c r="J315" s="217">
        <f>ROUND(I315*H315,2)</f>
        <v>0</v>
      </c>
      <c r="K315" s="213" t="s">
        <v>1319</v>
      </c>
      <c r="L315" s="45"/>
      <c r="M315" s="218" t="s">
        <v>19</v>
      </c>
      <c r="N315" s="219" t="s">
        <v>45</v>
      </c>
      <c r="O315" s="85"/>
      <c r="P315" s="220">
        <f>O315*H315</f>
        <v>0</v>
      </c>
      <c r="Q315" s="220">
        <v>1.0000000000000001E-05</v>
      </c>
      <c r="R315" s="220">
        <f>Q315*H315</f>
        <v>0.00086560000000000012</v>
      </c>
      <c r="S315" s="220">
        <v>0</v>
      </c>
      <c r="T315" s="22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2" t="s">
        <v>273</v>
      </c>
      <c r="AT315" s="222" t="s">
        <v>173</v>
      </c>
      <c r="AU315" s="222" t="s">
        <v>84</v>
      </c>
      <c r="AY315" s="18" t="s">
        <v>172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8" t="s">
        <v>82</v>
      </c>
      <c r="BK315" s="223">
        <f>ROUND(I315*H315,2)</f>
        <v>0</v>
      </c>
      <c r="BL315" s="18" t="s">
        <v>273</v>
      </c>
      <c r="BM315" s="222" t="s">
        <v>1640</v>
      </c>
    </row>
    <row r="316" s="2" customFormat="1">
      <c r="A316" s="39"/>
      <c r="B316" s="40"/>
      <c r="C316" s="41"/>
      <c r="D316" s="224" t="s">
        <v>179</v>
      </c>
      <c r="E316" s="41"/>
      <c r="F316" s="225" t="s">
        <v>1641</v>
      </c>
      <c r="G316" s="41"/>
      <c r="H316" s="41"/>
      <c r="I316" s="226"/>
      <c r="J316" s="41"/>
      <c r="K316" s="41"/>
      <c r="L316" s="45"/>
      <c r="M316" s="227"/>
      <c r="N316" s="228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2" customFormat="1">
      <c r="A317" s="39"/>
      <c r="B317" s="40"/>
      <c r="C317" s="41"/>
      <c r="D317" s="243" t="s">
        <v>237</v>
      </c>
      <c r="E317" s="41"/>
      <c r="F317" s="244" t="s">
        <v>1642</v>
      </c>
      <c r="G317" s="41"/>
      <c r="H317" s="41"/>
      <c r="I317" s="226"/>
      <c r="J317" s="41"/>
      <c r="K317" s="41"/>
      <c r="L317" s="45"/>
      <c r="M317" s="227"/>
      <c r="N317" s="22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237</v>
      </c>
      <c r="AU317" s="18" t="s">
        <v>84</v>
      </c>
    </row>
    <row r="318" s="13" customFormat="1">
      <c r="A318" s="13"/>
      <c r="B318" s="230"/>
      <c r="C318" s="231"/>
      <c r="D318" s="224" t="s">
        <v>183</v>
      </c>
      <c r="E318" s="232" t="s">
        <v>19</v>
      </c>
      <c r="F318" s="233" t="s">
        <v>1637</v>
      </c>
      <c r="G318" s="231"/>
      <c r="H318" s="234">
        <v>86.560000000000002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183</v>
      </c>
      <c r="AU318" s="240" t="s">
        <v>84</v>
      </c>
      <c r="AV318" s="13" t="s">
        <v>84</v>
      </c>
      <c r="AW318" s="13" t="s">
        <v>37</v>
      </c>
      <c r="AX318" s="13" t="s">
        <v>82</v>
      </c>
      <c r="AY318" s="240" t="s">
        <v>172</v>
      </c>
    </row>
    <row r="319" s="2" customFormat="1" ht="24.15" customHeight="1">
      <c r="A319" s="39"/>
      <c r="B319" s="40"/>
      <c r="C319" s="211" t="s">
        <v>1643</v>
      </c>
      <c r="D319" s="211" t="s">
        <v>173</v>
      </c>
      <c r="E319" s="212" t="s">
        <v>1644</v>
      </c>
      <c r="F319" s="213" t="s">
        <v>1645</v>
      </c>
      <c r="G319" s="214" t="s">
        <v>1419</v>
      </c>
      <c r="H319" s="215">
        <v>3</v>
      </c>
      <c r="I319" s="216"/>
      <c r="J319" s="217">
        <f>ROUND(I319*H319,2)</f>
        <v>0</v>
      </c>
      <c r="K319" s="213" t="s">
        <v>1319</v>
      </c>
      <c r="L319" s="45"/>
      <c r="M319" s="218" t="s">
        <v>19</v>
      </c>
      <c r="N319" s="219" t="s">
        <v>45</v>
      </c>
      <c r="O319" s="85"/>
      <c r="P319" s="220">
        <f>O319*H319</f>
        <v>0</v>
      </c>
      <c r="Q319" s="220">
        <v>0.00015799999999999999</v>
      </c>
      <c r="R319" s="220">
        <f>Q319*H319</f>
        <v>0.00047399999999999997</v>
      </c>
      <c r="S319" s="220">
        <v>0</v>
      </c>
      <c r="T319" s="22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2" t="s">
        <v>171</v>
      </c>
      <c r="AT319" s="222" t="s">
        <v>173</v>
      </c>
      <c r="AU319" s="222" t="s">
        <v>84</v>
      </c>
      <c r="AY319" s="18" t="s">
        <v>172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8" t="s">
        <v>82</v>
      </c>
      <c r="BK319" s="223">
        <f>ROUND(I319*H319,2)</f>
        <v>0</v>
      </c>
      <c r="BL319" s="18" t="s">
        <v>171</v>
      </c>
      <c r="BM319" s="222" t="s">
        <v>1646</v>
      </c>
    </row>
    <row r="320" s="2" customFormat="1">
      <c r="A320" s="39"/>
      <c r="B320" s="40"/>
      <c r="C320" s="41"/>
      <c r="D320" s="224" t="s">
        <v>179</v>
      </c>
      <c r="E320" s="41"/>
      <c r="F320" s="225" t="s">
        <v>1647</v>
      </c>
      <c r="G320" s="41"/>
      <c r="H320" s="41"/>
      <c r="I320" s="226"/>
      <c r="J320" s="41"/>
      <c r="K320" s="41"/>
      <c r="L320" s="45"/>
      <c r="M320" s="227"/>
      <c r="N320" s="22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179</v>
      </c>
      <c r="AU320" s="18" t="s">
        <v>84</v>
      </c>
    </row>
    <row r="321" s="2" customFormat="1">
      <c r="A321" s="39"/>
      <c r="B321" s="40"/>
      <c r="C321" s="41"/>
      <c r="D321" s="243" t="s">
        <v>237</v>
      </c>
      <c r="E321" s="41"/>
      <c r="F321" s="244" t="s">
        <v>1648</v>
      </c>
      <c r="G321" s="41"/>
      <c r="H321" s="41"/>
      <c r="I321" s="226"/>
      <c r="J321" s="41"/>
      <c r="K321" s="41"/>
      <c r="L321" s="45"/>
      <c r="M321" s="227"/>
      <c r="N321" s="228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237</v>
      </c>
      <c r="AU321" s="18" t="s">
        <v>84</v>
      </c>
    </row>
    <row r="322" s="2" customFormat="1" ht="16.5" customHeight="1">
      <c r="A322" s="39"/>
      <c r="B322" s="40"/>
      <c r="C322" s="211" t="s">
        <v>1649</v>
      </c>
      <c r="D322" s="211" t="s">
        <v>173</v>
      </c>
      <c r="E322" s="212" t="s">
        <v>1650</v>
      </c>
      <c r="F322" s="213" t="s">
        <v>1651</v>
      </c>
      <c r="G322" s="214" t="s">
        <v>1526</v>
      </c>
      <c r="H322" s="215">
        <v>86.560000000000002</v>
      </c>
      <c r="I322" s="216"/>
      <c r="J322" s="217">
        <f>ROUND(I322*H322,2)</f>
        <v>0</v>
      </c>
      <c r="K322" s="213" t="s">
        <v>1319</v>
      </c>
      <c r="L322" s="45"/>
      <c r="M322" s="218" t="s">
        <v>19</v>
      </c>
      <c r="N322" s="219" t="s">
        <v>45</v>
      </c>
      <c r="O322" s="85"/>
      <c r="P322" s="220">
        <f>O322*H322</f>
        <v>0</v>
      </c>
      <c r="Q322" s="220">
        <v>0.00019236000000000001</v>
      </c>
      <c r="R322" s="220">
        <f>Q322*H322</f>
        <v>0.016650681600000002</v>
      </c>
      <c r="S322" s="220">
        <v>0</v>
      </c>
      <c r="T322" s="22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2" t="s">
        <v>171</v>
      </c>
      <c r="AT322" s="222" t="s">
        <v>173</v>
      </c>
      <c r="AU322" s="222" t="s">
        <v>84</v>
      </c>
      <c r="AY322" s="18" t="s">
        <v>172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8" t="s">
        <v>82</v>
      </c>
      <c r="BK322" s="223">
        <f>ROUND(I322*H322,2)</f>
        <v>0</v>
      </c>
      <c r="BL322" s="18" t="s">
        <v>171</v>
      </c>
      <c r="BM322" s="222" t="s">
        <v>1652</v>
      </c>
    </row>
    <row r="323" s="2" customFormat="1">
      <c r="A323" s="39"/>
      <c r="B323" s="40"/>
      <c r="C323" s="41"/>
      <c r="D323" s="224" t="s">
        <v>179</v>
      </c>
      <c r="E323" s="41"/>
      <c r="F323" s="225" t="s">
        <v>1653</v>
      </c>
      <c r="G323" s="41"/>
      <c r="H323" s="41"/>
      <c r="I323" s="226"/>
      <c r="J323" s="41"/>
      <c r="K323" s="41"/>
      <c r="L323" s="45"/>
      <c r="M323" s="227"/>
      <c r="N323" s="22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179</v>
      </c>
      <c r="AU323" s="18" t="s">
        <v>84</v>
      </c>
    </row>
    <row r="324" s="2" customFormat="1">
      <c r="A324" s="39"/>
      <c r="B324" s="40"/>
      <c r="C324" s="41"/>
      <c r="D324" s="243" t="s">
        <v>237</v>
      </c>
      <c r="E324" s="41"/>
      <c r="F324" s="244" t="s">
        <v>1654</v>
      </c>
      <c r="G324" s="41"/>
      <c r="H324" s="41"/>
      <c r="I324" s="226"/>
      <c r="J324" s="41"/>
      <c r="K324" s="41"/>
      <c r="L324" s="45"/>
      <c r="M324" s="227"/>
      <c r="N324" s="228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237</v>
      </c>
      <c r="AU324" s="18" t="s">
        <v>84</v>
      </c>
    </row>
    <row r="325" s="13" customFormat="1">
      <c r="A325" s="13"/>
      <c r="B325" s="230"/>
      <c r="C325" s="231"/>
      <c r="D325" s="224" t="s">
        <v>183</v>
      </c>
      <c r="E325" s="232" t="s">
        <v>19</v>
      </c>
      <c r="F325" s="233" t="s">
        <v>1637</v>
      </c>
      <c r="G325" s="231"/>
      <c r="H325" s="234">
        <v>86.560000000000002</v>
      </c>
      <c r="I325" s="235"/>
      <c r="J325" s="231"/>
      <c r="K325" s="231"/>
      <c r="L325" s="236"/>
      <c r="M325" s="237"/>
      <c r="N325" s="238"/>
      <c r="O325" s="238"/>
      <c r="P325" s="238"/>
      <c r="Q325" s="238"/>
      <c r="R325" s="238"/>
      <c r="S325" s="238"/>
      <c r="T325" s="23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0" t="s">
        <v>183</v>
      </c>
      <c r="AU325" s="240" t="s">
        <v>84</v>
      </c>
      <c r="AV325" s="13" t="s">
        <v>84</v>
      </c>
      <c r="AW325" s="13" t="s">
        <v>37</v>
      </c>
      <c r="AX325" s="13" t="s">
        <v>82</v>
      </c>
      <c r="AY325" s="240" t="s">
        <v>172</v>
      </c>
    </row>
    <row r="326" s="2" customFormat="1" ht="24.15" customHeight="1">
      <c r="A326" s="39"/>
      <c r="B326" s="40"/>
      <c r="C326" s="211" t="s">
        <v>1655</v>
      </c>
      <c r="D326" s="211" t="s">
        <v>173</v>
      </c>
      <c r="E326" s="212" t="s">
        <v>1656</v>
      </c>
      <c r="F326" s="213" t="s">
        <v>1657</v>
      </c>
      <c r="G326" s="214" t="s">
        <v>1526</v>
      </c>
      <c r="H326" s="215">
        <v>177.08000000000001</v>
      </c>
      <c r="I326" s="216"/>
      <c r="J326" s="217">
        <f>ROUND(I326*H326,2)</f>
        <v>0</v>
      </c>
      <c r="K326" s="213" t="s">
        <v>1319</v>
      </c>
      <c r="L326" s="45"/>
      <c r="M326" s="218" t="s">
        <v>19</v>
      </c>
      <c r="N326" s="219" t="s">
        <v>45</v>
      </c>
      <c r="O326" s="85"/>
      <c r="P326" s="220">
        <f>O326*H326</f>
        <v>0</v>
      </c>
      <c r="Q326" s="220">
        <v>7.3499999999999998E-05</v>
      </c>
      <c r="R326" s="220">
        <f>Q326*H326</f>
        <v>0.01301538</v>
      </c>
      <c r="S326" s="220">
        <v>0</v>
      </c>
      <c r="T326" s="22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2" t="s">
        <v>171</v>
      </c>
      <c r="AT326" s="222" t="s">
        <v>173</v>
      </c>
      <c r="AU326" s="222" t="s">
        <v>84</v>
      </c>
      <c r="AY326" s="18" t="s">
        <v>172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8" t="s">
        <v>82</v>
      </c>
      <c r="BK326" s="223">
        <f>ROUND(I326*H326,2)</f>
        <v>0</v>
      </c>
      <c r="BL326" s="18" t="s">
        <v>171</v>
      </c>
      <c r="BM326" s="222" t="s">
        <v>1658</v>
      </c>
    </row>
    <row r="327" s="2" customFormat="1">
      <c r="A327" s="39"/>
      <c r="B327" s="40"/>
      <c r="C327" s="41"/>
      <c r="D327" s="224" t="s">
        <v>179</v>
      </c>
      <c r="E327" s="41"/>
      <c r="F327" s="225" t="s">
        <v>1659</v>
      </c>
      <c r="G327" s="41"/>
      <c r="H327" s="41"/>
      <c r="I327" s="226"/>
      <c r="J327" s="41"/>
      <c r="K327" s="41"/>
      <c r="L327" s="45"/>
      <c r="M327" s="227"/>
      <c r="N327" s="228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179</v>
      </c>
      <c r="AU327" s="18" t="s">
        <v>84</v>
      </c>
    </row>
    <row r="328" s="2" customFormat="1">
      <c r="A328" s="39"/>
      <c r="B328" s="40"/>
      <c r="C328" s="41"/>
      <c r="D328" s="243" t="s">
        <v>237</v>
      </c>
      <c r="E328" s="41"/>
      <c r="F328" s="244" t="s">
        <v>1660</v>
      </c>
      <c r="G328" s="41"/>
      <c r="H328" s="41"/>
      <c r="I328" s="226"/>
      <c r="J328" s="41"/>
      <c r="K328" s="41"/>
      <c r="L328" s="45"/>
      <c r="M328" s="227"/>
      <c r="N328" s="22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237</v>
      </c>
      <c r="AU328" s="18" t="s">
        <v>84</v>
      </c>
    </row>
    <row r="329" s="13" customFormat="1">
      <c r="A329" s="13"/>
      <c r="B329" s="230"/>
      <c r="C329" s="231"/>
      <c r="D329" s="224" t="s">
        <v>183</v>
      </c>
      <c r="E329" s="232" t="s">
        <v>19</v>
      </c>
      <c r="F329" s="233" t="s">
        <v>1661</v>
      </c>
      <c r="G329" s="231"/>
      <c r="H329" s="234">
        <v>177.08000000000001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183</v>
      </c>
      <c r="AU329" s="240" t="s">
        <v>84</v>
      </c>
      <c r="AV329" s="13" t="s">
        <v>84</v>
      </c>
      <c r="AW329" s="13" t="s">
        <v>37</v>
      </c>
      <c r="AX329" s="13" t="s">
        <v>82</v>
      </c>
      <c r="AY329" s="240" t="s">
        <v>172</v>
      </c>
    </row>
    <row r="330" s="12" customFormat="1" ht="22.8" customHeight="1">
      <c r="A330" s="12"/>
      <c r="B330" s="197"/>
      <c r="C330" s="198"/>
      <c r="D330" s="199" t="s">
        <v>73</v>
      </c>
      <c r="E330" s="241" t="s">
        <v>239</v>
      </c>
      <c r="F330" s="241" t="s">
        <v>1662</v>
      </c>
      <c r="G330" s="198"/>
      <c r="H330" s="198"/>
      <c r="I330" s="201"/>
      <c r="J330" s="242">
        <f>BK330</f>
        <v>0</v>
      </c>
      <c r="K330" s="198"/>
      <c r="L330" s="203"/>
      <c r="M330" s="204"/>
      <c r="N330" s="205"/>
      <c r="O330" s="205"/>
      <c r="P330" s="206">
        <f>SUM(P331:P341)</f>
        <v>0</v>
      </c>
      <c r="Q330" s="205"/>
      <c r="R330" s="206">
        <f>SUM(R331:R341)</f>
        <v>0.41277430825</v>
      </c>
      <c r="S330" s="205"/>
      <c r="T330" s="207">
        <f>SUM(T331:T341)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8" t="s">
        <v>82</v>
      </c>
      <c r="AT330" s="209" t="s">
        <v>73</v>
      </c>
      <c r="AU330" s="209" t="s">
        <v>82</v>
      </c>
      <c r="AY330" s="208" t="s">
        <v>172</v>
      </c>
      <c r="BK330" s="210">
        <f>SUM(BK331:BK341)</f>
        <v>0</v>
      </c>
    </row>
    <row r="331" s="2" customFormat="1" ht="33" customHeight="1">
      <c r="A331" s="39"/>
      <c r="B331" s="40"/>
      <c r="C331" s="211" t="s">
        <v>1663</v>
      </c>
      <c r="D331" s="211" t="s">
        <v>173</v>
      </c>
      <c r="E331" s="212" t="s">
        <v>1664</v>
      </c>
      <c r="F331" s="213" t="s">
        <v>1665</v>
      </c>
      <c r="G331" s="214" t="s">
        <v>1526</v>
      </c>
      <c r="H331" s="215">
        <v>2</v>
      </c>
      <c r="I331" s="216"/>
      <c r="J331" s="217">
        <f>ROUND(I331*H331,2)</f>
        <v>0</v>
      </c>
      <c r="K331" s="213" t="s">
        <v>1319</v>
      </c>
      <c r="L331" s="45"/>
      <c r="M331" s="218" t="s">
        <v>19</v>
      </c>
      <c r="N331" s="219" t="s">
        <v>45</v>
      </c>
      <c r="O331" s="85"/>
      <c r="P331" s="220">
        <f>O331*H331</f>
        <v>0</v>
      </c>
      <c r="Q331" s="220">
        <v>0.12478152000000001</v>
      </c>
      <c r="R331" s="220">
        <f>Q331*H331</f>
        <v>0.24956304000000001</v>
      </c>
      <c r="S331" s="220">
        <v>0</v>
      </c>
      <c r="T331" s="22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2" t="s">
        <v>171</v>
      </c>
      <c r="AT331" s="222" t="s">
        <v>173</v>
      </c>
      <c r="AU331" s="222" t="s">
        <v>84</v>
      </c>
      <c r="AY331" s="18" t="s">
        <v>172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8" t="s">
        <v>82</v>
      </c>
      <c r="BK331" s="223">
        <f>ROUND(I331*H331,2)</f>
        <v>0</v>
      </c>
      <c r="BL331" s="18" t="s">
        <v>171</v>
      </c>
      <c r="BM331" s="222" t="s">
        <v>1666</v>
      </c>
    </row>
    <row r="332" s="2" customFormat="1">
      <c r="A332" s="39"/>
      <c r="B332" s="40"/>
      <c r="C332" s="41"/>
      <c r="D332" s="224" t="s">
        <v>179</v>
      </c>
      <c r="E332" s="41"/>
      <c r="F332" s="225" t="s">
        <v>1667</v>
      </c>
      <c r="G332" s="41"/>
      <c r="H332" s="41"/>
      <c r="I332" s="226"/>
      <c r="J332" s="41"/>
      <c r="K332" s="41"/>
      <c r="L332" s="45"/>
      <c r="M332" s="227"/>
      <c r="N332" s="228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179</v>
      </c>
      <c r="AU332" s="18" t="s">
        <v>84</v>
      </c>
    </row>
    <row r="333" s="2" customFormat="1">
      <c r="A333" s="39"/>
      <c r="B333" s="40"/>
      <c r="C333" s="41"/>
      <c r="D333" s="243" t="s">
        <v>237</v>
      </c>
      <c r="E333" s="41"/>
      <c r="F333" s="244" t="s">
        <v>1668</v>
      </c>
      <c r="G333" s="41"/>
      <c r="H333" s="41"/>
      <c r="I333" s="226"/>
      <c r="J333" s="41"/>
      <c r="K333" s="41"/>
      <c r="L333" s="45"/>
      <c r="M333" s="227"/>
      <c r="N333" s="228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237</v>
      </c>
      <c r="AU333" s="18" t="s">
        <v>84</v>
      </c>
    </row>
    <row r="334" s="2" customFormat="1" ht="16.5" customHeight="1">
      <c r="A334" s="39"/>
      <c r="B334" s="40"/>
      <c r="C334" s="266" t="s">
        <v>1669</v>
      </c>
      <c r="D334" s="266" t="s">
        <v>327</v>
      </c>
      <c r="E334" s="267" t="s">
        <v>1670</v>
      </c>
      <c r="F334" s="268" t="s">
        <v>1671</v>
      </c>
      <c r="G334" s="269" t="s">
        <v>1526</v>
      </c>
      <c r="H334" s="270">
        <v>2.04</v>
      </c>
      <c r="I334" s="271"/>
      <c r="J334" s="272">
        <f>ROUND(I334*H334,2)</f>
        <v>0</v>
      </c>
      <c r="K334" s="268" t="s">
        <v>1319</v>
      </c>
      <c r="L334" s="273"/>
      <c r="M334" s="274" t="s">
        <v>19</v>
      </c>
      <c r="N334" s="275" t="s">
        <v>45</v>
      </c>
      <c r="O334" s="85"/>
      <c r="P334" s="220">
        <f>O334*H334</f>
        <v>0</v>
      </c>
      <c r="Q334" s="220">
        <v>0.080000000000000002</v>
      </c>
      <c r="R334" s="220">
        <f>Q334*H334</f>
        <v>0.16320000000000001</v>
      </c>
      <c r="S334" s="220">
        <v>0</v>
      </c>
      <c r="T334" s="22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2" t="s">
        <v>229</v>
      </c>
      <c r="AT334" s="222" t="s">
        <v>327</v>
      </c>
      <c r="AU334" s="222" t="s">
        <v>84</v>
      </c>
      <c r="AY334" s="18" t="s">
        <v>172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8" t="s">
        <v>82</v>
      </c>
      <c r="BK334" s="223">
        <f>ROUND(I334*H334,2)</f>
        <v>0</v>
      </c>
      <c r="BL334" s="18" t="s">
        <v>171</v>
      </c>
      <c r="BM334" s="222" t="s">
        <v>1672</v>
      </c>
    </row>
    <row r="335" s="2" customFormat="1">
      <c r="A335" s="39"/>
      <c r="B335" s="40"/>
      <c r="C335" s="41"/>
      <c r="D335" s="224" t="s">
        <v>179</v>
      </c>
      <c r="E335" s="41"/>
      <c r="F335" s="225" t="s">
        <v>1671</v>
      </c>
      <c r="G335" s="41"/>
      <c r="H335" s="41"/>
      <c r="I335" s="226"/>
      <c r="J335" s="41"/>
      <c r="K335" s="41"/>
      <c r="L335" s="45"/>
      <c r="M335" s="227"/>
      <c r="N335" s="228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179</v>
      </c>
      <c r="AU335" s="18" t="s">
        <v>84</v>
      </c>
    </row>
    <row r="336" s="13" customFormat="1">
      <c r="A336" s="13"/>
      <c r="B336" s="230"/>
      <c r="C336" s="231"/>
      <c r="D336" s="224" t="s">
        <v>183</v>
      </c>
      <c r="E336" s="232" t="s">
        <v>19</v>
      </c>
      <c r="F336" s="233" t="s">
        <v>1673</v>
      </c>
      <c r="G336" s="231"/>
      <c r="H336" s="234">
        <v>2.04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183</v>
      </c>
      <c r="AU336" s="240" t="s">
        <v>84</v>
      </c>
      <c r="AV336" s="13" t="s">
        <v>84</v>
      </c>
      <c r="AW336" s="13" t="s">
        <v>37</v>
      </c>
      <c r="AX336" s="13" t="s">
        <v>82</v>
      </c>
      <c r="AY336" s="240" t="s">
        <v>172</v>
      </c>
    </row>
    <row r="337" s="2" customFormat="1" ht="24.15" customHeight="1">
      <c r="A337" s="39"/>
      <c r="B337" s="40"/>
      <c r="C337" s="211" t="s">
        <v>496</v>
      </c>
      <c r="D337" s="211" t="s">
        <v>173</v>
      </c>
      <c r="E337" s="212" t="s">
        <v>1674</v>
      </c>
      <c r="F337" s="213" t="s">
        <v>1675</v>
      </c>
      <c r="G337" s="214" t="s">
        <v>1526</v>
      </c>
      <c r="H337" s="215">
        <v>6.8499999999999996</v>
      </c>
      <c r="I337" s="216"/>
      <c r="J337" s="217">
        <f>ROUND(I337*H337,2)</f>
        <v>0</v>
      </c>
      <c r="K337" s="213" t="s">
        <v>1319</v>
      </c>
      <c r="L337" s="45"/>
      <c r="M337" s="218" t="s">
        <v>19</v>
      </c>
      <c r="N337" s="219" t="s">
        <v>45</v>
      </c>
      <c r="O337" s="85"/>
      <c r="P337" s="220">
        <f>O337*H337</f>
        <v>0</v>
      </c>
      <c r="Q337" s="220">
        <v>1.6449999999999999E-06</v>
      </c>
      <c r="R337" s="220">
        <f>Q337*H337</f>
        <v>1.1268249999999998E-05</v>
      </c>
      <c r="S337" s="220">
        <v>0</v>
      </c>
      <c r="T337" s="22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2" t="s">
        <v>171</v>
      </c>
      <c r="AT337" s="222" t="s">
        <v>173</v>
      </c>
      <c r="AU337" s="222" t="s">
        <v>84</v>
      </c>
      <c r="AY337" s="18" t="s">
        <v>172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8" t="s">
        <v>82</v>
      </c>
      <c r="BK337" s="223">
        <f>ROUND(I337*H337,2)</f>
        <v>0</v>
      </c>
      <c r="BL337" s="18" t="s">
        <v>171</v>
      </c>
      <c r="BM337" s="222" t="s">
        <v>1676</v>
      </c>
    </row>
    <row r="338" s="2" customFormat="1">
      <c r="A338" s="39"/>
      <c r="B338" s="40"/>
      <c r="C338" s="41"/>
      <c r="D338" s="224" t="s">
        <v>179</v>
      </c>
      <c r="E338" s="41"/>
      <c r="F338" s="225" t="s">
        <v>1677</v>
      </c>
      <c r="G338" s="41"/>
      <c r="H338" s="41"/>
      <c r="I338" s="226"/>
      <c r="J338" s="41"/>
      <c r="K338" s="41"/>
      <c r="L338" s="45"/>
      <c r="M338" s="227"/>
      <c r="N338" s="22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179</v>
      </c>
      <c r="AU338" s="18" t="s">
        <v>84</v>
      </c>
    </row>
    <row r="339" s="2" customFormat="1">
      <c r="A339" s="39"/>
      <c r="B339" s="40"/>
      <c r="C339" s="41"/>
      <c r="D339" s="243" t="s">
        <v>237</v>
      </c>
      <c r="E339" s="41"/>
      <c r="F339" s="244" t="s">
        <v>1678</v>
      </c>
      <c r="G339" s="41"/>
      <c r="H339" s="41"/>
      <c r="I339" s="226"/>
      <c r="J339" s="41"/>
      <c r="K339" s="41"/>
      <c r="L339" s="45"/>
      <c r="M339" s="227"/>
      <c r="N339" s="228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237</v>
      </c>
      <c r="AU339" s="18" t="s">
        <v>84</v>
      </c>
    </row>
    <row r="340" s="13" customFormat="1">
      <c r="A340" s="13"/>
      <c r="B340" s="230"/>
      <c r="C340" s="231"/>
      <c r="D340" s="224" t="s">
        <v>183</v>
      </c>
      <c r="E340" s="232" t="s">
        <v>19</v>
      </c>
      <c r="F340" s="233" t="s">
        <v>1679</v>
      </c>
      <c r="G340" s="231"/>
      <c r="H340" s="234">
        <v>6.8499999999999996</v>
      </c>
      <c r="I340" s="235"/>
      <c r="J340" s="231"/>
      <c r="K340" s="231"/>
      <c r="L340" s="236"/>
      <c r="M340" s="237"/>
      <c r="N340" s="238"/>
      <c r="O340" s="238"/>
      <c r="P340" s="238"/>
      <c r="Q340" s="238"/>
      <c r="R340" s="238"/>
      <c r="S340" s="238"/>
      <c r="T340" s="23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183</v>
      </c>
      <c r="AU340" s="240" t="s">
        <v>84</v>
      </c>
      <c r="AV340" s="13" t="s">
        <v>84</v>
      </c>
      <c r="AW340" s="13" t="s">
        <v>37</v>
      </c>
      <c r="AX340" s="13" t="s">
        <v>74</v>
      </c>
      <c r="AY340" s="240" t="s">
        <v>172</v>
      </c>
    </row>
    <row r="341" s="14" customFormat="1">
      <c r="A341" s="14"/>
      <c r="B341" s="255"/>
      <c r="C341" s="256"/>
      <c r="D341" s="224" t="s">
        <v>183</v>
      </c>
      <c r="E341" s="257" t="s">
        <v>19</v>
      </c>
      <c r="F341" s="258" t="s">
        <v>1330</v>
      </c>
      <c r="G341" s="256"/>
      <c r="H341" s="259">
        <v>6.8499999999999996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5" t="s">
        <v>183</v>
      </c>
      <c r="AU341" s="265" t="s">
        <v>84</v>
      </c>
      <c r="AV341" s="14" t="s">
        <v>171</v>
      </c>
      <c r="AW341" s="14" t="s">
        <v>37</v>
      </c>
      <c r="AX341" s="14" t="s">
        <v>82</v>
      </c>
      <c r="AY341" s="265" t="s">
        <v>172</v>
      </c>
    </row>
    <row r="342" s="12" customFormat="1" ht="22.8" customHeight="1">
      <c r="A342" s="12"/>
      <c r="B342" s="197"/>
      <c r="C342" s="198"/>
      <c r="D342" s="199" t="s">
        <v>73</v>
      </c>
      <c r="E342" s="241" t="s">
        <v>1680</v>
      </c>
      <c r="F342" s="241" t="s">
        <v>1681</v>
      </c>
      <c r="G342" s="198"/>
      <c r="H342" s="198"/>
      <c r="I342" s="201"/>
      <c r="J342" s="242">
        <f>BK342</f>
        <v>0</v>
      </c>
      <c r="K342" s="198"/>
      <c r="L342" s="203"/>
      <c r="M342" s="204"/>
      <c r="N342" s="205"/>
      <c r="O342" s="205"/>
      <c r="P342" s="206">
        <f>SUM(P343:P356)</f>
        <v>0</v>
      </c>
      <c r="Q342" s="205"/>
      <c r="R342" s="206">
        <f>SUM(R343:R356)</f>
        <v>0</v>
      </c>
      <c r="S342" s="205"/>
      <c r="T342" s="207">
        <f>SUM(T343:T356)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8" t="s">
        <v>82</v>
      </c>
      <c r="AT342" s="209" t="s">
        <v>73</v>
      </c>
      <c r="AU342" s="209" t="s">
        <v>82</v>
      </c>
      <c r="AY342" s="208" t="s">
        <v>172</v>
      </c>
      <c r="BK342" s="210">
        <f>SUM(BK343:BK356)</f>
        <v>0</v>
      </c>
    </row>
    <row r="343" s="2" customFormat="1" ht="21.75" customHeight="1">
      <c r="A343" s="39"/>
      <c r="B343" s="40"/>
      <c r="C343" s="211" t="s">
        <v>1682</v>
      </c>
      <c r="D343" s="211" t="s">
        <v>173</v>
      </c>
      <c r="E343" s="212" t="s">
        <v>1683</v>
      </c>
      <c r="F343" s="213" t="s">
        <v>1684</v>
      </c>
      <c r="G343" s="214" t="s">
        <v>1366</v>
      </c>
      <c r="H343" s="215">
        <v>0.94999999999999996</v>
      </c>
      <c r="I343" s="216"/>
      <c r="J343" s="217">
        <f>ROUND(I343*H343,2)</f>
        <v>0</v>
      </c>
      <c r="K343" s="213" t="s">
        <v>1319</v>
      </c>
      <c r="L343" s="45"/>
      <c r="M343" s="218" t="s">
        <v>19</v>
      </c>
      <c r="N343" s="219" t="s">
        <v>45</v>
      </c>
      <c r="O343" s="85"/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2" t="s">
        <v>171</v>
      </c>
      <c r="AT343" s="222" t="s">
        <v>173</v>
      </c>
      <c r="AU343" s="222" t="s">
        <v>84</v>
      </c>
      <c r="AY343" s="18" t="s">
        <v>172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8" t="s">
        <v>82</v>
      </c>
      <c r="BK343" s="223">
        <f>ROUND(I343*H343,2)</f>
        <v>0</v>
      </c>
      <c r="BL343" s="18" t="s">
        <v>171</v>
      </c>
      <c r="BM343" s="222" t="s">
        <v>1685</v>
      </c>
    </row>
    <row r="344" s="2" customFormat="1">
      <c r="A344" s="39"/>
      <c r="B344" s="40"/>
      <c r="C344" s="41"/>
      <c r="D344" s="224" t="s">
        <v>179</v>
      </c>
      <c r="E344" s="41"/>
      <c r="F344" s="225" t="s">
        <v>1686</v>
      </c>
      <c r="G344" s="41"/>
      <c r="H344" s="41"/>
      <c r="I344" s="226"/>
      <c r="J344" s="41"/>
      <c r="K344" s="41"/>
      <c r="L344" s="45"/>
      <c r="M344" s="227"/>
      <c r="N344" s="228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179</v>
      </c>
      <c r="AU344" s="18" t="s">
        <v>84</v>
      </c>
    </row>
    <row r="345" s="2" customFormat="1">
      <c r="A345" s="39"/>
      <c r="B345" s="40"/>
      <c r="C345" s="41"/>
      <c r="D345" s="243" t="s">
        <v>237</v>
      </c>
      <c r="E345" s="41"/>
      <c r="F345" s="244" t="s">
        <v>1687</v>
      </c>
      <c r="G345" s="41"/>
      <c r="H345" s="41"/>
      <c r="I345" s="226"/>
      <c r="J345" s="41"/>
      <c r="K345" s="41"/>
      <c r="L345" s="45"/>
      <c r="M345" s="227"/>
      <c r="N345" s="228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237</v>
      </c>
      <c r="AU345" s="18" t="s">
        <v>84</v>
      </c>
    </row>
    <row r="346" s="13" customFormat="1">
      <c r="A346" s="13"/>
      <c r="B346" s="230"/>
      <c r="C346" s="231"/>
      <c r="D346" s="224" t="s">
        <v>183</v>
      </c>
      <c r="E346" s="232" t="s">
        <v>19</v>
      </c>
      <c r="F346" s="233" t="s">
        <v>1688</v>
      </c>
      <c r="G346" s="231"/>
      <c r="H346" s="234">
        <v>0.58099999999999996</v>
      </c>
      <c r="I346" s="235"/>
      <c r="J346" s="231"/>
      <c r="K346" s="231"/>
      <c r="L346" s="236"/>
      <c r="M346" s="237"/>
      <c r="N346" s="238"/>
      <c r="O346" s="238"/>
      <c r="P346" s="238"/>
      <c r="Q346" s="238"/>
      <c r="R346" s="238"/>
      <c r="S346" s="238"/>
      <c r="T346" s="23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0" t="s">
        <v>183</v>
      </c>
      <c r="AU346" s="240" t="s">
        <v>84</v>
      </c>
      <c r="AV346" s="13" t="s">
        <v>84</v>
      </c>
      <c r="AW346" s="13" t="s">
        <v>37</v>
      </c>
      <c r="AX346" s="13" t="s">
        <v>74</v>
      </c>
      <c r="AY346" s="240" t="s">
        <v>172</v>
      </c>
    </row>
    <row r="347" s="13" customFormat="1">
      <c r="A347" s="13"/>
      <c r="B347" s="230"/>
      <c r="C347" s="231"/>
      <c r="D347" s="224" t="s">
        <v>183</v>
      </c>
      <c r="E347" s="232" t="s">
        <v>19</v>
      </c>
      <c r="F347" s="233" t="s">
        <v>1689</v>
      </c>
      <c r="G347" s="231"/>
      <c r="H347" s="234">
        <v>0.36899999999999999</v>
      </c>
      <c r="I347" s="235"/>
      <c r="J347" s="231"/>
      <c r="K347" s="231"/>
      <c r="L347" s="236"/>
      <c r="M347" s="237"/>
      <c r="N347" s="238"/>
      <c r="O347" s="238"/>
      <c r="P347" s="238"/>
      <c r="Q347" s="238"/>
      <c r="R347" s="238"/>
      <c r="S347" s="238"/>
      <c r="T347" s="23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0" t="s">
        <v>183</v>
      </c>
      <c r="AU347" s="240" t="s">
        <v>84</v>
      </c>
      <c r="AV347" s="13" t="s">
        <v>84</v>
      </c>
      <c r="AW347" s="13" t="s">
        <v>37</v>
      </c>
      <c r="AX347" s="13" t="s">
        <v>74</v>
      </c>
      <c r="AY347" s="240" t="s">
        <v>172</v>
      </c>
    </row>
    <row r="348" s="14" customFormat="1">
      <c r="A348" s="14"/>
      <c r="B348" s="255"/>
      <c r="C348" s="256"/>
      <c r="D348" s="224" t="s">
        <v>183</v>
      </c>
      <c r="E348" s="257" t="s">
        <v>19</v>
      </c>
      <c r="F348" s="258" t="s">
        <v>1330</v>
      </c>
      <c r="G348" s="256"/>
      <c r="H348" s="259">
        <v>0.94999999999999996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183</v>
      </c>
      <c r="AU348" s="265" t="s">
        <v>84</v>
      </c>
      <c r="AV348" s="14" t="s">
        <v>171</v>
      </c>
      <c r="AW348" s="14" t="s">
        <v>37</v>
      </c>
      <c r="AX348" s="14" t="s">
        <v>82</v>
      </c>
      <c r="AY348" s="265" t="s">
        <v>172</v>
      </c>
    </row>
    <row r="349" s="2" customFormat="1" ht="24.15" customHeight="1">
      <c r="A349" s="39"/>
      <c r="B349" s="40"/>
      <c r="C349" s="211" t="s">
        <v>1690</v>
      </c>
      <c r="D349" s="211" t="s">
        <v>173</v>
      </c>
      <c r="E349" s="212" t="s">
        <v>1691</v>
      </c>
      <c r="F349" s="213" t="s">
        <v>1692</v>
      </c>
      <c r="G349" s="214" t="s">
        <v>1366</v>
      </c>
      <c r="H349" s="215">
        <v>7.5999999999999996</v>
      </c>
      <c r="I349" s="216"/>
      <c r="J349" s="217">
        <f>ROUND(I349*H349,2)</f>
        <v>0</v>
      </c>
      <c r="K349" s="213" t="s">
        <v>1319</v>
      </c>
      <c r="L349" s="45"/>
      <c r="M349" s="218" t="s">
        <v>19</v>
      </c>
      <c r="N349" s="219" t="s">
        <v>45</v>
      </c>
      <c r="O349" s="85"/>
      <c r="P349" s="220">
        <f>O349*H349</f>
        <v>0</v>
      </c>
      <c r="Q349" s="220">
        <v>0</v>
      </c>
      <c r="R349" s="220">
        <f>Q349*H349</f>
        <v>0</v>
      </c>
      <c r="S349" s="220">
        <v>0</v>
      </c>
      <c r="T349" s="22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2" t="s">
        <v>171</v>
      </c>
      <c r="AT349" s="222" t="s">
        <v>173</v>
      </c>
      <c r="AU349" s="222" t="s">
        <v>84</v>
      </c>
      <c r="AY349" s="18" t="s">
        <v>172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8" t="s">
        <v>82</v>
      </c>
      <c r="BK349" s="223">
        <f>ROUND(I349*H349,2)</f>
        <v>0</v>
      </c>
      <c r="BL349" s="18" t="s">
        <v>171</v>
      </c>
      <c r="BM349" s="222" t="s">
        <v>1693</v>
      </c>
    </row>
    <row r="350" s="2" customFormat="1">
      <c r="A350" s="39"/>
      <c r="B350" s="40"/>
      <c r="C350" s="41"/>
      <c r="D350" s="224" t="s">
        <v>179</v>
      </c>
      <c r="E350" s="41"/>
      <c r="F350" s="225" t="s">
        <v>1694</v>
      </c>
      <c r="G350" s="41"/>
      <c r="H350" s="41"/>
      <c r="I350" s="226"/>
      <c r="J350" s="41"/>
      <c r="K350" s="41"/>
      <c r="L350" s="45"/>
      <c r="M350" s="227"/>
      <c r="N350" s="22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179</v>
      </c>
      <c r="AU350" s="18" t="s">
        <v>84</v>
      </c>
    </row>
    <row r="351" s="2" customFormat="1">
      <c r="A351" s="39"/>
      <c r="B351" s="40"/>
      <c r="C351" s="41"/>
      <c r="D351" s="243" t="s">
        <v>237</v>
      </c>
      <c r="E351" s="41"/>
      <c r="F351" s="244" t="s">
        <v>1695</v>
      </c>
      <c r="G351" s="41"/>
      <c r="H351" s="41"/>
      <c r="I351" s="226"/>
      <c r="J351" s="41"/>
      <c r="K351" s="41"/>
      <c r="L351" s="45"/>
      <c r="M351" s="227"/>
      <c r="N351" s="228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237</v>
      </c>
      <c r="AU351" s="18" t="s">
        <v>84</v>
      </c>
    </row>
    <row r="352" s="13" customFormat="1">
      <c r="A352" s="13"/>
      <c r="B352" s="230"/>
      <c r="C352" s="231"/>
      <c r="D352" s="224" t="s">
        <v>183</v>
      </c>
      <c r="E352" s="232" t="s">
        <v>19</v>
      </c>
      <c r="F352" s="233" t="s">
        <v>1696</v>
      </c>
      <c r="G352" s="231"/>
      <c r="H352" s="234">
        <v>7.5999999999999996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183</v>
      </c>
      <c r="AU352" s="240" t="s">
        <v>84</v>
      </c>
      <c r="AV352" s="13" t="s">
        <v>84</v>
      </c>
      <c r="AW352" s="13" t="s">
        <v>37</v>
      </c>
      <c r="AX352" s="13" t="s">
        <v>82</v>
      </c>
      <c r="AY352" s="240" t="s">
        <v>172</v>
      </c>
    </row>
    <row r="353" s="2" customFormat="1" ht="44.25" customHeight="1">
      <c r="A353" s="39"/>
      <c r="B353" s="40"/>
      <c r="C353" s="211" t="s">
        <v>1697</v>
      </c>
      <c r="D353" s="211" t="s">
        <v>173</v>
      </c>
      <c r="E353" s="212" t="s">
        <v>1698</v>
      </c>
      <c r="F353" s="213" t="s">
        <v>1699</v>
      </c>
      <c r="G353" s="214" t="s">
        <v>1366</v>
      </c>
      <c r="H353" s="215">
        <v>0.94999999999999996</v>
      </c>
      <c r="I353" s="216"/>
      <c r="J353" s="217">
        <f>ROUND(I353*H353,2)</f>
        <v>0</v>
      </c>
      <c r="K353" s="213" t="s">
        <v>1319</v>
      </c>
      <c r="L353" s="45"/>
      <c r="M353" s="218" t="s">
        <v>19</v>
      </c>
      <c r="N353" s="219" t="s">
        <v>45</v>
      </c>
      <c r="O353" s="85"/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2" t="s">
        <v>171</v>
      </c>
      <c r="AT353" s="222" t="s">
        <v>173</v>
      </c>
      <c r="AU353" s="222" t="s">
        <v>84</v>
      </c>
      <c r="AY353" s="18" t="s">
        <v>172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8" t="s">
        <v>82</v>
      </c>
      <c r="BK353" s="223">
        <f>ROUND(I353*H353,2)</f>
        <v>0</v>
      </c>
      <c r="BL353" s="18" t="s">
        <v>171</v>
      </c>
      <c r="BM353" s="222" t="s">
        <v>1700</v>
      </c>
    </row>
    <row r="354" s="2" customFormat="1">
      <c r="A354" s="39"/>
      <c r="B354" s="40"/>
      <c r="C354" s="41"/>
      <c r="D354" s="224" t="s">
        <v>179</v>
      </c>
      <c r="E354" s="41"/>
      <c r="F354" s="225" t="s">
        <v>1701</v>
      </c>
      <c r="G354" s="41"/>
      <c r="H354" s="41"/>
      <c r="I354" s="226"/>
      <c r="J354" s="41"/>
      <c r="K354" s="41"/>
      <c r="L354" s="45"/>
      <c r="M354" s="227"/>
      <c r="N354" s="228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179</v>
      </c>
      <c r="AU354" s="18" t="s">
        <v>84</v>
      </c>
    </row>
    <row r="355" s="2" customFormat="1">
      <c r="A355" s="39"/>
      <c r="B355" s="40"/>
      <c r="C355" s="41"/>
      <c r="D355" s="243" t="s">
        <v>237</v>
      </c>
      <c r="E355" s="41"/>
      <c r="F355" s="244" t="s">
        <v>1702</v>
      </c>
      <c r="G355" s="41"/>
      <c r="H355" s="41"/>
      <c r="I355" s="226"/>
      <c r="J355" s="41"/>
      <c r="K355" s="41"/>
      <c r="L355" s="45"/>
      <c r="M355" s="227"/>
      <c r="N355" s="228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237</v>
      </c>
      <c r="AU355" s="18" t="s">
        <v>84</v>
      </c>
    </row>
    <row r="356" s="13" customFormat="1">
      <c r="A356" s="13"/>
      <c r="B356" s="230"/>
      <c r="C356" s="231"/>
      <c r="D356" s="224" t="s">
        <v>183</v>
      </c>
      <c r="E356" s="232" t="s">
        <v>19</v>
      </c>
      <c r="F356" s="233" t="s">
        <v>1703</v>
      </c>
      <c r="G356" s="231"/>
      <c r="H356" s="234">
        <v>0.94999999999999996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183</v>
      </c>
      <c r="AU356" s="240" t="s">
        <v>84</v>
      </c>
      <c r="AV356" s="13" t="s">
        <v>84</v>
      </c>
      <c r="AW356" s="13" t="s">
        <v>37</v>
      </c>
      <c r="AX356" s="13" t="s">
        <v>82</v>
      </c>
      <c r="AY356" s="240" t="s">
        <v>172</v>
      </c>
    </row>
    <row r="357" s="12" customFormat="1" ht="22.8" customHeight="1">
      <c r="A357" s="12"/>
      <c r="B357" s="197"/>
      <c r="C357" s="198"/>
      <c r="D357" s="199" t="s">
        <v>73</v>
      </c>
      <c r="E357" s="241" t="s">
        <v>1704</v>
      </c>
      <c r="F357" s="241" t="s">
        <v>1705</v>
      </c>
      <c r="G357" s="198"/>
      <c r="H357" s="198"/>
      <c r="I357" s="201"/>
      <c r="J357" s="242">
        <f>BK357</f>
        <v>0</v>
      </c>
      <c r="K357" s="198"/>
      <c r="L357" s="203"/>
      <c r="M357" s="204"/>
      <c r="N357" s="205"/>
      <c r="O357" s="205"/>
      <c r="P357" s="206">
        <f>SUM(P358:P361)</f>
        <v>0</v>
      </c>
      <c r="Q357" s="205"/>
      <c r="R357" s="206">
        <f>SUM(R358:R361)</f>
        <v>0</v>
      </c>
      <c r="S357" s="205"/>
      <c r="T357" s="207">
        <f>SUM(T358:T361)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8" t="s">
        <v>82</v>
      </c>
      <c r="AT357" s="209" t="s">
        <v>73</v>
      </c>
      <c r="AU357" s="209" t="s">
        <v>82</v>
      </c>
      <c r="AY357" s="208" t="s">
        <v>172</v>
      </c>
      <c r="BK357" s="210">
        <f>SUM(BK358:BK361)</f>
        <v>0</v>
      </c>
    </row>
    <row r="358" s="2" customFormat="1" ht="24.15" customHeight="1">
      <c r="A358" s="39"/>
      <c r="B358" s="40"/>
      <c r="C358" s="211" t="s">
        <v>1706</v>
      </c>
      <c r="D358" s="211" t="s">
        <v>173</v>
      </c>
      <c r="E358" s="212" t="s">
        <v>1707</v>
      </c>
      <c r="F358" s="213" t="s">
        <v>1708</v>
      </c>
      <c r="G358" s="214" t="s">
        <v>1366</v>
      </c>
      <c r="H358" s="215">
        <v>11.77</v>
      </c>
      <c r="I358" s="216"/>
      <c r="J358" s="217">
        <f>ROUND(I358*H358,2)</f>
        <v>0</v>
      </c>
      <c r="K358" s="213" t="s">
        <v>1319</v>
      </c>
      <c r="L358" s="45"/>
      <c r="M358" s="218" t="s">
        <v>19</v>
      </c>
      <c r="N358" s="219" t="s">
        <v>45</v>
      </c>
      <c r="O358" s="85"/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2" t="s">
        <v>171</v>
      </c>
      <c r="AT358" s="222" t="s">
        <v>173</v>
      </c>
      <c r="AU358" s="222" t="s">
        <v>84</v>
      </c>
      <c r="AY358" s="18" t="s">
        <v>172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8" t="s">
        <v>82</v>
      </c>
      <c r="BK358" s="223">
        <f>ROUND(I358*H358,2)</f>
        <v>0</v>
      </c>
      <c r="BL358" s="18" t="s">
        <v>171</v>
      </c>
      <c r="BM358" s="222" t="s">
        <v>1709</v>
      </c>
    </row>
    <row r="359" s="2" customFormat="1">
      <c r="A359" s="39"/>
      <c r="B359" s="40"/>
      <c r="C359" s="41"/>
      <c r="D359" s="224" t="s">
        <v>179</v>
      </c>
      <c r="E359" s="41"/>
      <c r="F359" s="225" t="s">
        <v>1710</v>
      </c>
      <c r="G359" s="41"/>
      <c r="H359" s="41"/>
      <c r="I359" s="226"/>
      <c r="J359" s="41"/>
      <c r="K359" s="41"/>
      <c r="L359" s="45"/>
      <c r="M359" s="227"/>
      <c r="N359" s="228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179</v>
      </c>
      <c r="AU359" s="18" t="s">
        <v>84</v>
      </c>
    </row>
    <row r="360" s="2" customFormat="1">
      <c r="A360" s="39"/>
      <c r="B360" s="40"/>
      <c r="C360" s="41"/>
      <c r="D360" s="243" t="s">
        <v>237</v>
      </c>
      <c r="E360" s="41"/>
      <c r="F360" s="244" t="s">
        <v>1711</v>
      </c>
      <c r="G360" s="41"/>
      <c r="H360" s="41"/>
      <c r="I360" s="226"/>
      <c r="J360" s="41"/>
      <c r="K360" s="41"/>
      <c r="L360" s="45"/>
      <c r="M360" s="227"/>
      <c r="N360" s="228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237</v>
      </c>
      <c r="AU360" s="18" t="s">
        <v>84</v>
      </c>
    </row>
    <row r="361" s="13" customFormat="1">
      <c r="A361" s="13"/>
      <c r="B361" s="230"/>
      <c r="C361" s="231"/>
      <c r="D361" s="224" t="s">
        <v>183</v>
      </c>
      <c r="E361" s="232" t="s">
        <v>19</v>
      </c>
      <c r="F361" s="233" t="s">
        <v>1712</v>
      </c>
      <c r="G361" s="231"/>
      <c r="H361" s="234">
        <v>11.77</v>
      </c>
      <c r="I361" s="235"/>
      <c r="J361" s="231"/>
      <c r="K361" s="231"/>
      <c r="L361" s="236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183</v>
      </c>
      <c r="AU361" s="240" t="s">
        <v>84</v>
      </c>
      <c r="AV361" s="13" t="s">
        <v>84</v>
      </c>
      <c r="AW361" s="13" t="s">
        <v>37</v>
      </c>
      <c r="AX361" s="13" t="s">
        <v>82</v>
      </c>
      <c r="AY361" s="240" t="s">
        <v>172</v>
      </c>
    </row>
    <row r="362" s="2" customFormat="1" ht="6.96" customHeight="1">
      <c r="A362" s="39"/>
      <c r="B362" s="60"/>
      <c r="C362" s="61"/>
      <c r="D362" s="61"/>
      <c r="E362" s="61"/>
      <c r="F362" s="61"/>
      <c r="G362" s="61"/>
      <c r="H362" s="61"/>
      <c r="I362" s="61"/>
      <c r="J362" s="61"/>
      <c r="K362" s="61"/>
      <c r="L362" s="45"/>
      <c r="M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</sheetData>
  <sheetProtection sheet="1" autoFilter="0" formatColumns="0" formatRows="0" objects="1" scenarios="1" spinCount="100000" saltValue="j8mso70HIYS7AV2FEkRnHz5igYWpLpbw40NSKO5FW/G21GX/TuCz6iAk+rUk4vCj/qB1UI2y4b+YqLEKS3TKtw==" hashValue="cM6Dk/p26kkaCCKrHBhmNmwL42fHn1BciyUkHkvxgqgU2Ryk09jZWQQwqWPvmesf7pKYXKIL5JR8RQC0fwWTnA==" algorithmName="SHA-512" password="CC35"/>
  <autoFilter ref="C86:K36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15101301"/>
    <hyperlink ref="F95" r:id="rId2" display="https://podminky.urs.cz/item/CS_URS_2025_02/131351201"/>
    <hyperlink ref="F100" r:id="rId3" display="https://podminky.urs.cz/item/CS_URS_2025_02/132354204"/>
    <hyperlink ref="F106" r:id="rId4" display="https://podminky.urs.cz/item/CS_URS_2025_02/151101101"/>
    <hyperlink ref="F113" r:id="rId5" display="https://podminky.urs.cz/item/CS_URS_2025_02/151101111"/>
    <hyperlink ref="F120" r:id="rId6" display="https://podminky.urs.cz/item/CS_URS_2025_02/162751136"/>
    <hyperlink ref="F125" r:id="rId7" display="https://podminky.urs.cz/item/CS_URS_2025_02/167151102"/>
    <hyperlink ref="F129" r:id="rId8" display="https://podminky.urs.cz/item/CS_URS_2025_02/171201221"/>
    <hyperlink ref="F133" r:id="rId9" display="https://podminky.urs.cz/item/CS_URS_2025_02/171251201"/>
    <hyperlink ref="F137" r:id="rId10" display="https://podminky.urs.cz/item/CS_URS_2025_02/174151101"/>
    <hyperlink ref="F144" r:id="rId11" display="https://podminky.urs.cz/item/CS_URS_2025_02/175151101"/>
    <hyperlink ref="F153" r:id="rId12" display="https://podminky.urs.cz/item/CS_URS_2025_02/181913112"/>
    <hyperlink ref="F161" r:id="rId13" display="https://podminky.urs.cz/item/CS_URS_2025_02/451572111"/>
    <hyperlink ref="F167" r:id="rId14" display="https://podminky.urs.cz/item/CS_URS_2025_02/452311151"/>
    <hyperlink ref="F174" r:id="rId15" display="https://podminky.urs.cz/item/CS_URS_2025_02/894414111"/>
    <hyperlink ref="F183" r:id="rId16" display="https://podminky.urs.cz/item/CS_URS_2025_02/894411311"/>
    <hyperlink ref="F188" r:id="rId17" display="https://podminky.urs.cz/item/CS_URS_2025_02/894412411"/>
    <hyperlink ref="F193" r:id="rId18" display="https://podminky.urs.cz/item/CS_URS_2025_02/894414211"/>
    <hyperlink ref="F202" r:id="rId19" display="https://podminky.urs.cz/item/CS_URS_2025_02/452112112"/>
    <hyperlink ref="F205" r:id="rId20" display="https://podminky.urs.cz/item/CS_URS_2025_02/452112122"/>
    <hyperlink ref="F212" r:id="rId21" display="https://podminky.urs.cz/item/CS_URS_2025_02/899104112"/>
    <hyperlink ref="F216" r:id="rId22" display="https://podminky.urs.cz/item/CS_URS_2025_02/564730001"/>
    <hyperlink ref="F222" r:id="rId23" display="https://podminky.urs.cz/item/CS_URS_2025_02/564871116"/>
    <hyperlink ref="F228" r:id="rId24" display="https://podminky.urs.cz/item/CS_URS_2025_02/565175113"/>
    <hyperlink ref="F234" r:id="rId25" display="https://podminky.urs.cz/item/CS_URS_2025_02/577134211"/>
    <hyperlink ref="F240" r:id="rId26" display="https://podminky.urs.cz/item/CS_URS_2025_02/577166111"/>
    <hyperlink ref="F246" r:id="rId27" display="https://podminky.urs.cz/item/CS_URS_2025_02/564811011"/>
    <hyperlink ref="F251" r:id="rId28" display="https://podminky.urs.cz/item/CS_URS_2025_02/596211110"/>
    <hyperlink ref="F260" r:id="rId29" display="https://podminky.urs.cz/item/CS_URS_2025_02/871370430"/>
    <hyperlink ref="F263" r:id="rId30" display="https://podminky.urs.cz/item/CS_URS_2025_02/359901211"/>
    <hyperlink ref="F267" r:id="rId31" display="https://podminky.urs.cz/item/CS_URS_2025_02/892372121"/>
    <hyperlink ref="F273" r:id="rId32" display="https://podminky.urs.cz/item/CS_URS_2025_02/871251211"/>
    <hyperlink ref="F280" r:id="rId33" display="https://podminky.urs.cz/item/CS_URS_2025_02/877251101"/>
    <hyperlink ref="F285" r:id="rId34" display="https://podminky.urs.cz/item/CS_URS_2025_02/877251112"/>
    <hyperlink ref="F290" r:id="rId35" display="https://podminky.urs.cz/item/CS_URS_2025_02/857261131"/>
    <hyperlink ref="F301" r:id="rId36" display="https://podminky.urs.cz/item/CS_URS_2025_02/891261112"/>
    <hyperlink ref="F308" r:id="rId37" display="https://podminky.urs.cz/item/CS_URS_2025_02/230220006"/>
    <hyperlink ref="F313" r:id="rId38" display="https://podminky.urs.cz/item/CS_URS_2025_02/892271111"/>
    <hyperlink ref="F317" r:id="rId39" display="https://podminky.urs.cz/item/CS_URS_2025_02/722290237"/>
    <hyperlink ref="F321" r:id="rId40" display="https://podminky.urs.cz/item/CS_URS_2025_02/899713111"/>
    <hyperlink ref="F324" r:id="rId41" display="https://podminky.urs.cz/item/CS_URS_2025_02/899721111"/>
    <hyperlink ref="F328" r:id="rId42" display="https://podminky.urs.cz/item/CS_URS_2025_02/899722112"/>
    <hyperlink ref="F333" r:id="rId43" display="https://podminky.urs.cz/item/CS_URS_2025_02/916131212"/>
    <hyperlink ref="F339" r:id="rId44" display="https://podminky.urs.cz/item/CS_URS_2025_02/919735112"/>
    <hyperlink ref="F345" r:id="rId45" display="https://podminky.urs.cz/item/CS_URS_2025_02/997221551"/>
    <hyperlink ref="F351" r:id="rId46" display="https://podminky.urs.cz/item/CS_URS_2025_02/997221559"/>
    <hyperlink ref="F355" r:id="rId47" display="https://podminky.urs.cz/item/CS_URS_2025_02/997221875"/>
    <hyperlink ref="F360" r:id="rId48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Michálek Václav</dc:creator>
  <cp:lastModifiedBy>Michálek Václav</cp:lastModifiedBy>
  <dcterms:created xsi:type="dcterms:W3CDTF">2025-07-14T11:26:35Z</dcterms:created>
  <dcterms:modified xsi:type="dcterms:W3CDTF">2025-07-14T11:27:28Z</dcterms:modified>
</cp:coreProperties>
</file>