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Oprava přístupových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'001 - Oprava přístupových...'!$C$119:$K$161</definedName>
    <definedName name="_xlnm.Print_Area" localSheetId="1">'001 - Oprava přístupových...'!$C$4:$J$76,'001 - Oprava přístupových...'!$C$82:$J$101,'001 - Oprava přístupových...'!$C$107:$J$161</definedName>
    <definedName name="_xlnm.Print_Titles" localSheetId="1">'001 - Oprava přístupových...'!$119:$119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116"/>
  <c r="J14"/>
  <c r="J12"/>
  <c r="J114"/>
  <c r="E7"/>
  <c r="E110"/>
  <c i="1" r="L90"/>
  <c r="AM90"/>
  <c r="AM89"/>
  <c r="L89"/>
  <c r="AM87"/>
  <c r="L87"/>
  <c r="L85"/>
  <c r="L84"/>
  <c i="2" r="J157"/>
  <c r="BK143"/>
  <c r="J132"/>
  <c r="J160"/>
  <c r="J144"/>
  <c r="BK137"/>
  <c r="J159"/>
  <c r="BK141"/>
  <c r="BK132"/>
  <c r="J156"/>
  <c r="J141"/>
  <c r="BK159"/>
  <c r="BK146"/>
  <c r="J143"/>
  <c r="J139"/>
  <c r="F36"/>
  <c r="BK156"/>
  <c r="J137"/>
  <c r="F37"/>
  <c r="BK157"/>
  <c r="BK123"/>
  <c r="J146"/>
  <c i="1" r="AS94"/>
  <c i="2" r="BK160"/>
  <c r="BK144"/>
  <c r="BK139"/>
  <c r="J123"/>
  <c l="1" r="P122"/>
  <c r="R122"/>
  <c r="T122"/>
  <c r="P155"/>
  <c r="R155"/>
  <c r="T155"/>
  <c r="BK122"/>
  <c r="BK121"/>
  <c r="J121"/>
  <c r="J97"/>
  <c r="P158"/>
  <c r="BK158"/>
  <c r="J158"/>
  <c r="J100"/>
  <c r="BK155"/>
  <c r="J155"/>
  <c r="J99"/>
  <c r="R158"/>
  <c r="T158"/>
  <c r="J89"/>
  <c r="E85"/>
  <c r="F91"/>
  <c r="J91"/>
  <c r="F92"/>
  <c r="J92"/>
  <c r="BE123"/>
  <c r="BE132"/>
  <c r="BE137"/>
  <c r="BE139"/>
  <c r="BE141"/>
  <c r="BE143"/>
  <c r="BE144"/>
  <c r="BE146"/>
  <c r="BE156"/>
  <c r="BE157"/>
  <c r="BE159"/>
  <c r="BE160"/>
  <c i="1" r="BC95"/>
  <c r="BD95"/>
  <c r="BC94"/>
  <c r="AY94"/>
  <c i="2" r="F35"/>
  <c i="1" r="BB95"/>
  <c r="BB94"/>
  <c r="AX94"/>
  <c r="BD94"/>
  <c r="W33"/>
  <c i="2" r="J34"/>
  <c i="1" r="AW95"/>
  <c i="2" r="F34"/>
  <c i="1" r="BA95"/>
  <c r="BA94"/>
  <c r="AW94"/>
  <c r="AK30"/>
  <c i="2" l="1" r="R121"/>
  <c r="R120"/>
  <c r="T121"/>
  <c r="T120"/>
  <c r="P121"/>
  <c r="P120"/>
  <c i="1" r="AU95"/>
  <c i="2" r="BK120"/>
  <c r="J120"/>
  <c r="J96"/>
  <c r="J122"/>
  <c r="J98"/>
  <c i="1" r="AU94"/>
  <c i="2" r="F33"/>
  <c i="1" r="AZ95"/>
  <c r="AZ94"/>
  <c r="AV94"/>
  <c r="AK29"/>
  <c r="W32"/>
  <c r="W30"/>
  <c r="W31"/>
  <c i="2" r="J33"/>
  <c i="1" r="AV95"/>
  <c r="AT95"/>
  <c i="2" l="1" r="J30"/>
  <c i="1" r="AG95"/>
  <c r="AG94"/>
  <c r="AK26"/>
  <c r="AK35"/>
  <c r="W29"/>
  <c r="AT94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<sst xmlns="http://schemas.openxmlformats.org/spreadsheetml/2006/main">
  <si>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</si>
  <si>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</si>
  <si>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</si>
  <si>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</si>
  <si>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</si>
  <si>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{cffe91ca-2926-4d52-bf2f-8ba713448c2a}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</si>
  <si>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</si>
  <si>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</si>
  <si>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</si>
  <si>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</si>
  <si>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</si>
  <si>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</si>
  <si>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</si>
  <si>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</si>
  <si>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2508181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</si>
  <si>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</si>
  <si>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</si>
  <si>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cest</t>
  </si>
  <si>
    <t>KSO:</t>
  </si>
  <si>
    <t>CC-CZ:</t>
  </si>
  <si>
    <t>Místo:</t>
  </si>
  <si>
    <t>Cheb, hřbitov</t>
  </si>
  <si>
    <t>Datum:</t>
  </si>
  <si>
    <t>14. 8. 2025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</si>
  <si>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</si>
  <si>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</si>
  <si>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</si>
  <si>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</si>
  <si>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</si>
  <si>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</si>
  <si>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</si>
  <si>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</si>
  <si>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</si>
  <si>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</si>
  <si>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</si>
  <si>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</si>
  <si>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</si>
  <si>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</si>
  <si>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</si>
  <si>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</si>
  <si>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</si>
  <si>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</si>
  <si>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</si>
  <si>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</si>
  <si>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</si>
  <si>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</si>
  <si>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</si>
  <si>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</si>
  <si>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</si>
  <si>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</si>
  <si>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</si>
  <si>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</si>
  <si>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</si>
  <si>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</si>
  <si>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</si>
  <si>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</si>
  <si>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</si>
  <si>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</si>
  <si>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</si>
  <si>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</si>
  <si>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</si>
  <si>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</si>
  <si>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</si>
  <si>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</si>
  <si>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</si>
  <si>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</si>
  <si>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</si>
  <si>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</si>
  <si>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</si>
  <si>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</si>
  <si>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</si>
  <si>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</si>
  <si>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</si>
  <si>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</si>
  <si>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</si>
  <si>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</si>
  <si>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</si>
  <si>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</si>
  <si>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</si>
  <si>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</si>
  <si>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Oprava přístupových cest č.1 a 2</t>
  </si>
  <si>
    <t>STA</t>
  </si>
  <si>
    <t>1</t>
  </si>
  <si>
    <t>{388a00a8-4b97-45fe-9223-5b1c1ada6110}</t>
  </si>
  <si>
    <t>2</t>
  </si>
  <si>
    <t>KRYCÍ LIST SOUPISU PRACÍ</t>
  </si>
  <si>
    <t>Objekt:</t>
  </si>
  <si>
    <t>001 - Oprava přístupových cest č.1 a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</si>
  <si>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</si>
  <si>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</si>
  <si>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</si>
  <si>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</si>
  <si>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</si>
  <si>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</si>
  <si>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</si>
  <si>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</si>
  <si>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</si>
  <si>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</si>
  <si>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</si>
  <si>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</si>
  <si>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</si>
  <si>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</si>
  <si>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</si>
  <si>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</si>
  <si>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</si>
  <si>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</si>
  <si>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</si>
  <si>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</si>
  <si>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</si>
  <si>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</si>
  <si>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</si>
  <si>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</si>
  <si>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</si>
  <si>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</si>
  <si>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</si>
  <si>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122151301</t>
  </si>
  <si>
    <t>Odkopávky a prokopávky nezapažené strojně v omezeném prostoru v hornině třídy těžitelnosti I skupiny 1 a 2 do 20 m3</t>
  </si>
  <si>
    <t>m3</t>
  </si>
  <si>
    <t>4</t>
  </si>
  <si>
    <t>175438891</t>
  </si>
  <si>
    <t>VV</t>
  </si>
  <si>
    <t>169*0,06</t>
  </si>
  <si>
    <t>165*0,06</t>
  </si>
  <si>
    <t>130*0,06</t>
  </si>
  <si>
    <t>171*0,06</t>
  </si>
  <si>
    <t>24*0,06</t>
  </si>
  <si>
    <t>20*0,06</t>
  </si>
  <si>
    <t>28*0,06</t>
  </si>
  <si>
    <t>Součet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</si>
  <si>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</si>
  <si>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</si>
  <si>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-1863975519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</si>
  <si>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</si>
  <si>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</si>
  <si>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</si>
  <si>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1318906645</t>
  </si>
  <si>
    <t>4,32*6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</si>
  <si>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</si>
  <si>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</si>
  <si>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-1378371946</t>
  </si>
  <si>
    <t>42,42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</si>
  <si>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</si>
  <si>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</si>
  <si>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</si>
  <si>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998657891</t>
  </si>
  <si>
    <t>42,42*2</t>
  </si>
  <si>
    <t>6</t>
  </si>
  <si>
    <t>167151101</t>
  </si>
  <si>
    <t>Nakládání, skládání a překládání neulehlého výkopku nebo sypaniny strojně nakládání, množství do 100 m3, z horniny třídy těžitelnosti I, skupiny 1 až 3</t>
  </si>
  <si>
    <t>-1330728004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</si>
  <si>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</si>
  <si>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</si>
  <si>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</si>
  <si>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</si>
  <si>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-1703575258</t>
  </si>
  <si>
    <t>42,42*1,8</t>
  </si>
  <si>
    <t>8</t>
  </si>
  <si>
    <t>181951112</t>
  </si>
  <si>
    <t>Úprava pláně vyrovnáním výškových rozdílů strojně v hornině třídy těžitelnosti I, skupiny 1 až 3 se zhutněním</t>
  </si>
  <si>
    <t>m2</t>
  </si>
  <si>
    <t>-1836074216</t>
  </si>
  <si>
    <t>169</t>
  </si>
  <si>
    <t>165</t>
  </si>
  <si>
    <t>130</t>
  </si>
  <si>
    <t>171</t>
  </si>
  <si>
    <t>24</t>
  </si>
  <si>
    <t>20</t>
  </si>
  <si>
    <t>28</t>
  </si>
  <si>
    <t>Komunikace pozemní</t>
  </si>
  <si>
    <t>9</t>
  </si>
  <si>
    <t>564211012</t>
  </si>
  <si>
    <t>Podklad nebo podsyp ze štěrkopísku ŠP s rozprostřením, vlhčením a zhutněním plochy jednotlivě do 100 m2, po zhutnění tl. 60 mm ( fr. 0/16 )</t>
  </si>
  <si>
    <t>1953228137</t>
  </si>
  <si>
    <t>10</t>
  </si>
  <si>
    <t>564811012</t>
  </si>
  <si>
    <t xml:space="preserve">Podklad ze štěrkodrti ŠD s rozprostřením a zhutněním plochy jednotlivě do 100 m2, po zhutnění tl. 60 mm  (fr. 0/32)</t>
  </si>
  <si>
    <t>-1772216741</t>
  </si>
  <si>
    <t>998</t>
  </si>
  <si>
    <t>Přesun hmot</t>
  </si>
  <si>
    <t>11</t>
  </si>
  <si>
    <t>998225194</t>
  </si>
  <si>
    <t>Přesun hmot pro komunikace s krytem z kameniva, monolitickým betonovým nebo živičným Příplatek k ceně za zvětšený přesun přes vymezenou vodorovnou dopravní vzdálenost do 5000 m</t>
  </si>
  <si>
    <t>905438885</t>
  </si>
  <si>
    <t>998225195</t>
  </si>
  <si>
    <t>Přesun hmot pro komunikace s krytem z kameniva, monolitickým betonovým nebo živičným Příplatek k ceně za zvětšený přesun přes vymezenou vodorovnou dopravní vzdálenost za každých dalších 5000 m přes 5000 m</t>
  </si>
  <si>
    <t>-22104362</t>
  </si>
  <si>
    <t>97,566*5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</si>
</sst>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2508181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cest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Cheb, hřbitov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14. 8. 2025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U94" s="117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16.5" customHeight="1">
      <c r="A95" s="118" t="s">
        <v>78</v>
      </c>
      <c r="B95" s="119"/>
      <c r="C95" s="120"/>
      <c r="D95" s="121" t="s">
        <v>79</v>
      </c>
      <c r="E95" s="121"/>
      <c r="F95" s="121"/>
      <c r="G95" s="121"/>
      <c r="H95" s="121"/>
      <c r="I95" s="122"/>
      <c r="J95" s="121" t="s">
        <v>80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'001 - Oprava přístupových...'!J30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'001 - Oprava přístupových...'!P120</f>
        <v>0</v>
      </c>
      <c r="AV95" s="127">
        <f>'001 - Oprava přístupových...'!J33</f>
        <v>0</v>
      </c>
      <c r="AW95" s="127">
        <f>'001 - Oprava přístupových...'!J34</f>
        <v>0</v>
      </c>
      <c r="AX95" s="127">
        <f>'001 - Oprava přístupových...'!J35</f>
        <v>0</v>
      </c>
      <c r="AY95" s="127">
        <f>'001 - Oprava přístupových...'!J36</f>
        <v>0</v>
      </c>
      <c r="AZ95" s="127">
        <f>'001 - Oprava přístupových...'!F33</f>
        <v>0</v>
      </c>
      <c r="BA95" s="127">
        <f>'001 - Oprava přístupových...'!F34</f>
        <v>0</v>
      </c>
      <c r="BB95" s="127">
        <f>'001 - Oprava přístupových...'!F35</f>
        <v>0</v>
      </c>
      <c r="BC95" s="127">
        <f>'001 - Oprava přístupových...'!F36</f>
        <v>0</v>
      </c>
      <c r="BD95" s="129">
        <f>'001 - Oprava přístupových...'!F37</f>
        <v>0</v>
      </c>
      <c r="BE95" s="7"/>
      <c r="BT95" s="130" t="s">
        <v>82</v>
      </c>
      <c r="BV95" s="130" t="s">
        <v>76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73NEkMLop5SXSndO+5+G93C51RZQVFIIXo6jWmap4r5wpZBrBx3gv1bkM/33v4El5z1rxikxj4SXUPnLv2FC4Q==" hashValue="m4wOq1lvIjyi8Ky0owdEmvED+wB2MYo6XM/cFobxXPaAEDZz1fZhG1PYKAe1wD4Isik5cVYsw9eMujaW4xxfn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1 - Oprava přístupový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84</v>
      </c>
    </row>
    <row r="4" s="1" customFormat="1" ht="24.96" customHeight="1">
      <c r="B4" s="19"/>
      <c r="D4" s="133" t="s">
        <v>85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Oprava cest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14. 8. 2025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27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28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30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27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32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27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34</v>
      </c>
      <c r="E30" s="37"/>
      <c r="F30" s="37"/>
      <c r="G30" s="37"/>
      <c r="H30" s="37"/>
      <c r="I30" s="37"/>
      <c r="J30" s="146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36</v>
      </c>
      <c r="G32" s="37"/>
      <c r="H32" s="37"/>
      <c r="I32" s="147" t="s">
        <v>35</v>
      </c>
      <c r="J32" s="147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38</v>
      </c>
      <c r="E33" s="135" t="s">
        <v>39</v>
      </c>
      <c r="F33" s="149">
        <f>ROUND((SUM(BE120:BE161)),  2)</f>
        <v>0</v>
      </c>
      <c r="G33" s="37"/>
      <c r="H33" s="37"/>
      <c r="I33" s="150">
        <v>0.20999999999999999</v>
      </c>
      <c r="J33" s="149">
        <f>ROUND(((SUM(BE120:BE161))*I33),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40</v>
      </c>
      <c r="F34" s="149">
        <f>ROUND((SUM(BF120:BF161)),  2)</f>
        <v>0</v>
      </c>
      <c r="G34" s="37"/>
      <c r="H34" s="37"/>
      <c r="I34" s="150">
        <v>0.12</v>
      </c>
      <c r="J34" s="149">
        <f>ROUND(((SUM(BF120:BF161))*I34),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41</v>
      </c>
      <c r="F35" s="149">
        <f>ROUND((SUM(BG120:BG161)),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42</v>
      </c>
      <c r="F36" s="149">
        <f>ROUND((SUM(BH120:BH161)),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43</v>
      </c>
      <c r="F37" s="149">
        <f>ROUND((SUM(BI120:BI161)),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44</v>
      </c>
      <c r="E39" s="153"/>
      <c r="F39" s="153"/>
      <c r="G39" s="154" t="s">
        <v>45</v>
      </c>
      <c r="H39" s="155" t="s">
        <v>46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47</v>
      </c>
      <c r="E50" s="159"/>
      <c r="F50" s="159"/>
      <c r="G50" s="158" t="s">
        <v>48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49</v>
      </c>
      <c r="E61" s="161"/>
      <c r="F61" s="162" t="s">
        <v>50</v>
      </c>
      <c r="G61" s="160" t="s">
        <v>49</v>
      </c>
      <c r="H61" s="161"/>
      <c r="I61" s="161"/>
      <c r="J61" s="163" t="s">
        <v>50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51</v>
      </c>
      <c r="E65" s="164"/>
      <c r="F65" s="164"/>
      <c r="G65" s="158" t="s">
        <v>52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49</v>
      </c>
      <c r="E76" s="161"/>
      <c r="F76" s="162" t="s">
        <v>50</v>
      </c>
      <c r="G76" s="160" t="s">
        <v>49</v>
      </c>
      <c r="H76" s="161"/>
      <c r="I76" s="161"/>
      <c r="J76" s="163" t="s">
        <v>50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Oprava cest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001 - Oprava přístupových cest č.1 a 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Cheb, hřbitov</v>
      </c>
      <c r="G89" s="39"/>
      <c r="H89" s="39"/>
      <c r="I89" s="31" t="s">
        <v>22</v>
      </c>
      <c r="J89" s="78" t="str">
        <f>IF(J12="","",J12)</f>
        <v>14. 8. 2025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89</v>
      </c>
      <c r="D94" s="171"/>
      <c r="E94" s="171"/>
      <c r="F94" s="171"/>
      <c r="G94" s="171"/>
      <c r="H94" s="171"/>
      <c r="I94" s="171"/>
      <c r="J94" s="172" t="s">
        <v>90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92</v>
      </c>
    </row>
    <row r="97" s="9" customFormat="1" ht="24.96" customHeight="1">
      <c r="A97" s="9"/>
      <c r="B97" s="174"/>
      <c r="C97" s="175"/>
      <c r="D97" s="176" t="s">
        <v>93</v>
      </c>
      <c r="E97" s="177"/>
      <c r="F97" s="177"/>
      <c r="G97" s="177"/>
      <c r="H97" s="177"/>
      <c r="I97" s="177"/>
      <c r="J97" s="178">
        <f>J121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94</v>
      </c>
      <c r="E98" s="183"/>
      <c r="F98" s="183"/>
      <c r="G98" s="183"/>
      <c r="H98" s="183"/>
      <c r="I98" s="183"/>
      <c r="J98" s="184">
        <f>J122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95</v>
      </c>
      <c r="E99" s="183"/>
      <c r="F99" s="183"/>
      <c r="G99" s="183"/>
      <c r="H99" s="183"/>
      <c r="I99" s="183"/>
      <c r="J99" s="184">
        <f>J155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96</v>
      </c>
      <c r="E100" s="183"/>
      <c r="F100" s="183"/>
      <c r="G100" s="183"/>
      <c r="H100" s="183"/>
      <c r="I100" s="183"/>
      <c r="J100" s="184">
        <f>J158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97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69" t="str">
        <f>E7</f>
        <v>Oprava cest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86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001 - Oprava přístupových cest č.1 a 2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Cheb, hřbitov</v>
      </c>
      <c r="G114" s="39"/>
      <c r="H114" s="39"/>
      <c r="I114" s="31" t="s">
        <v>22</v>
      </c>
      <c r="J114" s="78" t="str">
        <f>IF(J12="","",J12)</f>
        <v>14. 8. 2025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 xml:space="preserve"> 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86"/>
      <c r="B119" s="187"/>
      <c r="C119" s="188" t="s">
        <v>98</v>
      </c>
      <c r="D119" s="189" t="s">
        <v>59</v>
      </c>
      <c r="E119" s="189" t="s">
        <v>55</v>
      </c>
      <c r="F119" s="189" t="s">
        <v>56</v>
      </c>
      <c r="G119" s="189" t="s">
        <v>99</v>
      </c>
      <c r="H119" s="189" t="s">
        <v>100</v>
      </c>
      <c r="I119" s="189" t="s">
        <v>101</v>
      </c>
      <c r="J119" s="190" t="s">
        <v>90</v>
      </c>
      <c r="K119" s="191" t="s">
        <v>102</v>
      </c>
      <c r="L119" s="192"/>
      <c r="M119" s="99" t="s">
        <v>1</v>
      </c>
      <c r="N119" s="100" t="s">
        <v>38</v>
      </c>
      <c r="O119" s="100" t="s">
        <v>103</v>
      </c>
      <c r="P119" s="100" t="s">
        <v>104</v>
      </c>
      <c r="Q119" s="100" t="s">
        <v>105</v>
      </c>
      <c r="R119" s="100" t="s">
        <v>106</v>
      </c>
      <c r="S119" s="100" t="s">
        <v>107</v>
      </c>
      <c r="T119" s="101" t="s">
        <v>108</v>
      </c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</row>
    <row r="120" s="2" customFormat="1" ht="22.8" customHeight="1">
      <c r="A120" s="37"/>
      <c r="B120" s="38"/>
      <c r="C120" s="106" t="s">
        <v>109</v>
      </c>
      <c r="D120" s="39"/>
      <c r="E120" s="39"/>
      <c r="F120" s="39"/>
      <c r="G120" s="39"/>
      <c r="H120" s="39"/>
      <c r="I120" s="39"/>
      <c r="J120" s="193">
        <f>BK120</f>
        <v>0</v>
      </c>
      <c r="K120" s="39"/>
      <c r="L120" s="43"/>
      <c r="M120" s="102"/>
      <c r="N120" s="194"/>
      <c r="O120" s="103"/>
      <c r="P120" s="195">
        <f>P121</f>
        <v>0</v>
      </c>
      <c r="Q120" s="103"/>
      <c r="R120" s="195">
        <f>R121</f>
        <v>0</v>
      </c>
      <c r="S120" s="103"/>
      <c r="T120" s="196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73</v>
      </c>
      <c r="AU120" s="16" t="s">
        <v>92</v>
      </c>
      <c r="BK120" s="197">
        <f>BK121</f>
        <v>0</v>
      </c>
    </row>
    <row r="121" s="12" customFormat="1" ht="25.92" customHeight="1">
      <c r="A121" s="12"/>
      <c r="B121" s="198"/>
      <c r="C121" s="199"/>
      <c r="D121" s="200" t="s">
        <v>73</v>
      </c>
      <c r="E121" s="201" t="s">
        <v>110</v>
      </c>
      <c r="F121" s="201" t="s">
        <v>111</v>
      </c>
      <c r="G121" s="199"/>
      <c r="H121" s="199"/>
      <c r="I121" s="202"/>
      <c r="J121" s="203">
        <f>BK121</f>
        <v>0</v>
      </c>
      <c r="K121" s="199"/>
      <c r="L121" s="204"/>
      <c r="M121" s="205"/>
      <c r="N121" s="206"/>
      <c r="O121" s="206"/>
      <c r="P121" s="207">
        <f>P122+P155+P158</f>
        <v>0</v>
      </c>
      <c r="Q121" s="206"/>
      <c r="R121" s="207">
        <f>R122+R155+R158</f>
        <v>0</v>
      </c>
      <c r="S121" s="206"/>
      <c r="T121" s="208">
        <f>T122+T155+T158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9" t="s">
        <v>82</v>
      </c>
      <c r="AT121" s="210" t="s">
        <v>73</v>
      </c>
      <c r="AU121" s="210" t="s">
        <v>74</v>
      </c>
      <c r="AY121" s="209" t="s">
        <v>112</v>
      </c>
      <c r="BK121" s="211">
        <f>BK122+BK155+BK158</f>
        <v>0</v>
      </c>
    </row>
    <row r="122" s="12" customFormat="1" ht="22.8" customHeight="1">
      <c r="A122" s="12"/>
      <c r="B122" s="198"/>
      <c r="C122" s="199"/>
      <c r="D122" s="200" t="s">
        <v>73</v>
      </c>
      <c r="E122" s="212" t="s">
        <v>82</v>
      </c>
      <c r="F122" s="212" t="s">
        <v>113</v>
      </c>
      <c r="G122" s="199"/>
      <c r="H122" s="199"/>
      <c r="I122" s="202"/>
      <c r="J122" s="213">
        <f>BK122</f>
        <v>0</v>
      </c>
      <c r="K122" s="199"/>
      <c r="L122" s="204"/>
      <c r="M122" s="205"/>
      <c r="N122" s="206"/>
      <c r="O122" s="206"/>
      <c r="P122" s="207">
        <f>SUM(P123:P154)</f>
        <v>0</v>
      </c>
      <c r="Q122" s="206"/>
      <c r="R122" s="207">
        <f>SUM(R123:R154)</f>
        <v>0</v>
      </c>
      <c r="S122" s="206"/>
      <c r="T122" s="208">
        <f>SUM(T123:T154)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9" t="s">
        <v>82</v>
      </c>
      <c r="AT122" s="210" t="s">
        <v>73</v>
      </c>
      <c r="AU122" s="210" t="s">
        <v>82</v>
      </c>
      <c r="AY122" s="209" t="s">
        <v>112</v>
      </c>
      <c r="BK122" s="211">
        <f>SUM(BK123:BK154)</f>
        <v>0</v>
      </c>
    </row>
    <row r="123" s="2" customFormat="1" ht="37.8" customHeight="1">
      <c r="A123" s="37"/>
      <c r="B123" s="38"/>
      <c r="C123" s="214" t="s">
        <v>82</v>
      </c>
      <c r="D123" s="214" t="s">
        <v>114</v>
      </c>
      <c r="E123" s="215" t="s">
        <v>115</v>
      </c>
      <c r="F123" s="216" t="s">
        <v>116</v>
      </c>
      <c r="G123" s="217" t="s">
        <v>117</v>
      </c>
      <c r="H123" s="218">
        <v>42.420000000000002</v>
      </c>
      <c r="I123" s="219"/>
      <c r="J123" s="220">
        <f>ROUND(I123*H123,2)</f>
        <v>0</v>
      </c>
      <c r="K123" s="221"/>
      <c r="L123" s="43"/>
      <c r="M123" s="222" t="s">
        <v>1</v>
      </c>
      <c r="N123" s="223" t="s">
        <v>39</v>
      </c>
      <c r="O123" s="90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6" t="s">
        <v>118</v>
      </c>
      <c r="AT123" s="226" t="s">
        <v>114</v>
      </c>
      <c r="AU123" s="226" t="s">
        <v>84</v>
      </c>
      <c r="AY123" s="16" t="s">
        <v>112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6" t="s">
        <v>82</v>
      </c>
      <c r="BK123" s="227">
        <f>ROUND(I123*H123,2)</f>
        <v>0</v>
      </c>
      <c r="BL123" s="16" t="s">
        <v>118</v>
      </c>
      <c r="BM123" s="226" t="s">
        <v>119</v>
      </c>
    </row>
    <row r="124" s="13" customFormat="1">
      <c r="A124" s="13"/>
      <c r="B124" s="228"/>
      <c r="C124" s="229"/>
      <c r="D124" s="230" t="s">
        <v>120</v>
      </c>
      <c r="E124" s="231" t="s">
        <v>1</v>
      </c>
      <c r="F124" s="232" t="s">
        <v>121</v>
      </c>
      <c r="G124" s="229"/>
      <c r="H124" s="233">
        <v>10.140000000000001</v>
      </c>
      <c r="I124" s="234"/>
      <c r="J124" s="229"/>
      <c r="K124" s="229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120</v>
      </c>
      <c r="AU124" s="239" t="s">
        <v>84</v>
      </c>
      <c r="AV124" s="13" t="s">
        <v>84</v>
      </c>
      <c r="AW124" s="13" t="s">
        <v>31</v>
      </c>
      <c r="AX124" s="13" t="s">
        <v>74</v>
      </c>
      <c r="AY124" s="239" t="s">
        <v>112</v>
      </c>
    </row>
    <row r="125" s="13" customFormat="1">
      <c r="A125" s="13"/>
      <c r="B125" s="228"/>
      <c r="C125" s="229"/>
      <c r="D125" s="230" t="s">
        <v>120</v>
      </c>
      <c r="E125" s="231" t="s">
        <v>1</v>
      </c>
      <c r="F125" s="232" t="s">
        <v>122</v>
      </c>
      <c r="G125" s="229"/>
      <c r="H125" s="233">
        <v>9.9000000000000004</v>
      </c>
      <c r="I125" s="234"/>
      <c r="J125" s="229"/>
      <c r="K125" s="229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120</v>
      </c>
      <c r="AU125" s="239" t="s">
        <v>84</v>
      </c>
      <c r="AV125" s="13" t="s">
        <v>84</v>
      </c>
      <c r="AW125" s="13" t="s">
        <v>31</v>
      </c>
      <c r="AX125" s="13" t="s">
        <v>74</v>
      </c>
      <c r="AY125" s="239" t="s">
        <v>112</v>
      </c>
    </row>
    <row r="126" s="13" customFormat="1">
      <c r="A126" s="13"/>
      <c r="B126" s="228"/>
      <c r="C126" s="229"/>
      <c r="D126" s="230" t="s">
        <v>120</v>
      </c>
      <c r="E126" s="231" t="s">
        <v>1</v>
      </c>
      <c r="F126" s="232" t="s">
        <v>123</v>
      </c>
      <c r="G126" s="229"/>
      <c r="H126" s="233">
        <v>7.7999999999999998</v>
      </c>
      <c r="I126" s="234"/>
      <c r="J126" s="229"/>
      <c r="K126" s="229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120</v>
      </c>
      <c r="AU126" s="239" t="s">
        <v>84</v>
      </c>
      <c r="AV126" s="13" t="s">
        <v>84</v>
      </c>
      <c r="AW126" s="13" t="s">
        <v>31</v>
      </c>
      <c r="AX126" s="13" t="s">
        <v>74</v>
      </c>
      <c r="AY126" s="239" t="s">
        <v>112</v>
      </c>
    </row>
    <row r="127" s="13" customFormat="1">
      <c r="A127" s="13"/>
      <c r="B127" s="228"/>
      <c r="C127" s="229"/>
      <c r="D127" s="230" t="s">
        <v>120</v>
      </c>
      <c r="E127" s="231" t="s">
        <v>1</v>
      </c>
      <c r="F127" s="232" t="s">
        <v>124</v>
      </c>
      <c r="G127" s="229"/>
      <c r="H127" s="233">
        <v>10.26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120</v>
      </c>
      <c r="AU127" s="239" t="s">
        <v>84</v>
      </c>
      <c r="AV127" s="13" t="s">
        <v>84</v>
      </c>
      <c r="AW127" s="13" t="s">
        <v>31</v>
      </c>
      <c r="AX127" s="13" t="s">
        <v>74</v>
      </c>
      <c r="AY127" s="239" t="s">
        <v>112</v>
      </c>
    </row>
    <row r="128" s="13" customFormat="1">
      <c r="A128" s="13"/>
      <c r="B128" s="228"/>
      <c r="C128" s="229"/>
      <c r="D128" s="230" t="s">
        <v>120</v>
      </c>
      <c r="E128" s="231" t="s">
        <v>1</v>
      </c>
      <c r="F128" s="232" t="s">
        <v>125</v>
      </c>
      <c r="G128" s="229"/>
      <c r="H128" s="233">
        <v>1.44</v>
      </c>
      <c r="I128" s="234"/>
      <c r="J128" s="229"/>
      <c r="K128" s="229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120</v>
      </c>
      <c r="AU128" s="239" t="s">
        <v>84</v>
      </c>
      <c r="AV128" s="13" t="s">
        <v>84</v>
      </c>
      <c r="AW128" s="13" t="s">
        <v>31</v>
      </c>
      <c r="AX128" s="13" t="s">
        <v>74</v>
      </c>
      <c r="AY128" s="239" t="s">
        <v>112</v>
      </c>
    </row>
    <row r="129" s="13" customFormat="1">
      <c r="A129" s="13"/>
      <c r="B129" s="228"/>
      <c r="C129" s="229"/>
      <c r="D129" s="230" t="s">
        <v>120</v>
      </c>
      <c r="E129" s="231" t="s">
        <v>1</v>
      </c>
      <c r="F129" s="232" t="s">
        <v>126</v>
      </c>
      <c r="G129" s="229"/>
      <c r="H129" s="233">
        <v>1.2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120</v>
      </c>
      <c r="AU129" s="239" t="s">
        <v>84</v>
      </c>
      <c r="AV129" s="13" t="s">
        <v>84</v>
      </c>
      <c r="AW129" s="13" t="s">
        <v>31</v>
      </c>
      <c r="AX129" s="13" t="s">
        <v>74</v>
      </c>
      <c r="AY129" s="239" t="s">
        <v>112</v>
      </c>
    </row>
    <row r="130" s="13" customFormat="1">
      <c r="A130" s="13"/>
      <c r="B130" s="228"/>
      <c r="C130" s="229"/>
      <c r="D130" s="230" t="s">
        <v>120</v>
      </c>
      <c r="E130" s="231" t="s">
        <v>1</v>
      </c>
      <c r="F130" s="232" t="s">
        <v>127</v>
      </c>
      <c r="G130" s="229"/>
      <c r="H130" s="233">
        <v>1.6799999999999999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120</v>
      </c>
      <c r="AU130" s="239" t="s">
        <v>84</v>
      </c>
      <c r="AV130" s="13" t="s">
        <v>84</v>
      </c>
      <c r="AW130" s="13" t="s">
        <v>31</v>
      </c>
      <c r="AX130" s="13" t="s">
        <v>74</v>
      </c>
      <c r="AY130" s="239" t="s">
        <v>112</v>
      </c>
    </row>
    <row r="131" s="14" customFormat="1">
      <c r="A131" s="14"/>
      <c r="B131" s="240"/>
      <c r="C131" s="241"/>
      <c r="D131" s="230" t="s">
        <v>120</v>
      </c>
      <c r="E131" s="242" t="s">
        <v>1</v>
      </c>
      <c r="F131" s="243" t="s">
        <v>128</v>
      </c>
      <c r="G131" s="241"/>
      <c r="H131" s="244">
        <v>42.420000000000002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120</v>
      </c>
      <c r="AU131" s="250" t="s">
        <v>84</v>
      </c>
      <c r="AV131" s="14" t="s">
        <v>118</v>
      </c>
      <c r="AW131" s="14" t="s">
        <v>31</v>
      </c>
      <c r="AX131" s="14" t="s">
        <v>82</v>
      </c>
      <c r="AY131" s="250" t="s">
        <v>112</v>
      </c>
    </row>
    <row r="132" s="2" customFormat="1" ht="55.5" customHeight="1">
      <c r="A132" s="37"/>
      <c r="B132" s="38"/>
      <c r="C132" s="214" t="s">
        <v>84</v>
      </c>
      <c r="D132" s="214" t="s">
        <v>114</v>
      </c>
      <c r="E132" s="215" t="s">
        <v>129</v>
      </c>
      <c r="F132" s="216" t="s">
        <v>130</v>
      </c>
      <c r="G132" s="217" t="s">
        <v>117</v>
      </c>
      <c r="H132" s="218">
        <v>4.3200000000000003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39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118</v>
      </c>
      <c r="AT132" s="226" t="s">
        <v>114</v>
      </c>
      <c r="AU132" s="226" t="s">
        <v>84</v>
      </c>
      <c r="AY132" s="16" t="s">
        <v>112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82</v>
      </c>
      <c r="BK132" s="227">
        <f>ROUND(I132*H132,2)</f>
        <v>0</v>
      </c>
      <c r="BL132" s="16" t="s">
        <v>118</v>
      </c>
      <c r="BM132" s="226" t="s">
        <v>131</v>
      </c>
    </row>
    <row r="133" s="13" customFormat="1">
      <c r="A133" s="13"/>
      <c r="B133" s="228"/>
      <c r="C133" s="229"/>
      <c r="D133" s="230" t="s">
        <v>120</v>
      </c>
      <c r="E133" s="231" t="s">
        <v>1</v>
      </c>
      <c r="F133" s="232" t="s">
        <v>125</v>
      </c>
      <c r="G133" s="229"/>
      <c r="H133" s="233">
        <v>1.44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120</v>
      </c>
      <c r="AU133" s="239" t="s">
        <v>84</v>
      </c>
      <c r="AV133" s="13" t="s">
        <v>84</v>
      </c>
      <c r="AW133" s="13" t="s">
        <v>31</v>
      </c>
      <c r="AX133" s="13" t="s">
        <v>74</v>
      </c>
      <c r="AY133" s="239" t="s">
        <v>112</v>
      </c>
    </row>
    <row r="134" s="13" customFormat="1">
      <c r="A134" s="13"/>
      <c r="B134" s="228"/>
      <c r="C134" s="229"/>
      <c r="D134" s="230" t="s">
        <v>120</v>
      </c>
      <c r="E134" s="231" t="s">
        <v>1</v>
      </c>
      <c r="F134" s="232" t="s">
        <v>126</v>
      </c>
      <c r="G134" s="229"/>
      <c r="H134" s="233">
        <v>1.2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120</v>
      </c>
      <c r="AU134" s="239" t="s">
        <v>84</v>
      </c>
      <c r="AV134" s="13" t="s">
        <v>84</v>
      </c>
      <c r="AW134" s="13" t="s">
        <v>31</v>
      </c>
      <c r="AX134" s="13" t="s">
        <v>74</v>
      </c>
      <c r="AY134" s="239" t="s">
        <v>112</v>
      </c>
    </row>
    <row r="135" s="13" customFormat="1">
      <c r="A135" s="13"/>
      <c r="B135" s="228"/>
      <c r="C135" s="229"/>
      <c r="D135" s="230" t="s">
        <v>120</v>
      </c>
      <c r="E135" s="231" t="s">
        <v>1</v>
      </c>
      <c r="F135" s="232" t="s">
        <v>127</v>
      </c>
      <c r="G135" s="229"/>
      <c r="H135" s="233">
        <v>1.6799999999999999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120</v>
      </c>
      <c r="AU135" s="239" t="s">
        <v>84</v>
      </c>
      <c r="AV135" s="13" t="s">
        <v>84</v>
      </c>
      <c r="AW135" s="13" t="s">
        <v>31</v>
      </c>
      <c r="AX135" s="13" t="s">
        <v>74</v>
      </c>
      <c r="AY135" s="239" t="s">
        <v>112</v>
      </c>
    </row>
    <row r="136" s="14" customFormat="1">
      <c r="A136" s="14"/>
      <c r="B136" s="240"/>
      <c r="C136" s="241"/>
      <c r="D136" s="230" t="s">
        <v>120</v>
      </c>
      <c r="E136" s="242" t="s">
        <v>1</v>
      </c>
      <c r="F136" s="243" t="s">
        <v>128</v>
      </c>
      <c r="G136" s="241"/>
      <c r="H136" s="244">
        <v>4.3200000000000003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120</v>
      </c>
      <c r="AU136" s="250" t="s">
        <v>84</v>
      </c>
      <c r="AV136" s="14" t="s">
        <v>118</v>
      </c>
      <c r="AW136" s="14" t="s">
        <v>31</v>
      </c>
      <c r="AX136" s="14" t="s">
        <v>82</v>
      </c>
      <c r="AY136" s="250" t="s">
        <v>112</v>
      </c>
    </row>
    <row r="137" s="2" customFormat="1" ht="62.7" customHeight="1">
      <c r="A137" s="37"/>
      <c r="B137" s="38"/>
      <c r="C137" s="214" t="s">
        <v>132</v>
      </c>
      <c r="D137" s="214" t="s">
        <v>114</v>
      </c>
      <c r="E137" s="215" t="s">
        <v>133</v>
      </c>
      <c r="F137" s="216" t="s">
        <v>134</v>
      </c>
      <c r="G137" s="217" t="s">
        <v>117</v>
      </c>
      <c r="H137" s="218">
        <v>25.920000000000002</v>
      </c>
      <c r="I137" s="219"/>
      <c r="J137" s="220">
        <f>ROUND(I137*H137,2)</f>
        <v>0</v>
      </c>
      <c r="K137" s="221"/>
      <c r="L137" s="43"/>
      <c r="M137" s="222" t="s">
        <v>1</v>
      </c>
      <c r="N137" s="223" t="s">
        <v>39</v>
      </c>
      <c r="O137" s="90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6" t="s">
        <v>118</v>
      </c>
      <c r="AT137" s="226" t="s">
        <v>114</v>
      </c>
      <c r="AU137" s="226" t="s">
        <v>84</v>
      </c>
      <c r="AY137" s="16" t="s">
        <v>112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6" t="s">
        <v>82</v>
      </c>
      <c r="BK137" s="227">
        <f>ROUND(I137*H137,2)</f>
        <v>0</v>
      </c>
      <c r="BL137" s="16" t="s">
        <v>118</v>
      </c>
      <c r="BM137" s="226" t="s">
        <v>135</v>
      </c>
    </row>
    <row r="138" s="13" customFormat="1">
      <c r="A138" s="13"/>
      <c r="B138" s="228"/>
      <c r="C138" s="229"/>
      <c r="D138" s="230" t="s">
        <v>120</v>
      </c>
      <c r="E138" s="231" t="s">
        <v>1</v>
      </c>
      <c r="F138" s="232" t="s">
        <v>136</v>
      </c>
      <c r="G138" s="229"/>
      <c r="H138" s="233">
        <v>25.920000000000002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120</v>
      </c>
      <c r="AU138" s="239" t="s">
        <v>84</v>
      </c>
      <c r="AV138" s="13" t="s">
        <v>84</v>
      </c>
      <c r="AW138" s="13" t="s">
        <v>31</v>
      </c>
      <c r="AX138" s="13" t="s">
        <v>82</v>
      </c>
      <c r="AY138" s="239" t="s">
        <v>112</v>
      </c>
    </row>
    <row r="139" s="2" customFormat="1" ht="62.7" customHeight="1">
      <c r="A139" s="37"/>
      <c r="B139" s="38"/>
      <c r="C139" s="214" t="s">
        <v>118</v>
      </c>
      <c r="D139" s="214" t="s">
        <v>114</v>
      </c>
      <c r="E139" s="215" t="s">
        <v>137</v>
      </c>
      <c r="F139" s="216" t="s">
        <v>138</v>
      </c>
      <c r="G139" s="217" t="s">
        <v>117</v>
      </c>
      <c r="H139" s="218">
        <v>42.420000000000002</v>
      </c>
      <c r="I139" s="219"/>
      <c r="J139" s="220">
        <f>ROUND(I139*H139,2)</f>
        <v>0</v>
      </c>
      <c r="K139" s="221"/>
      <c r="L139" s="43"/>
      <c r="M139" s="222" t="s">
        <v>1</v>
      </c>
      <c r="N139" s="223" t="s">
        <v>39</v>
      </c>
      <c r="O139" s="90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6" t="s">
        <v>118</v>
      </c>
      <c r="AT139" s="226" t="s">
        <v>114</v>
      </c>
      <c r="AU139" s="226" t="s">
        <v>84</v>
      </c>
      <c r="AY139" s="16" t="s">
        <v>112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6" t="s">
        <v>82</v>
      </c>
      <c r="BK139" s="227">
        <f>ROUND(I139*H139,2)</f>
        <v>0</v>
      </c>
      <c r="BL139" s="16" t="s">
        <v>118</v>
      </c>
      <c r="BM139" s="226" t="s">
        <v>139</v>
      </c>
    </row>
    <row r="140" s="13" customFormat="1">
      <c r="A140" s="13"/>
      <c r="B140" s="228"/>
      <c r="C140" s="229"/>
      <c r="D140" s="230" t="s">
        <v>120</v>
      </c>
      <c r="E140" s="231" t="s">
        <v>1</v>
      </c>
      <c r="F140" s="232" t="s">
        <v>140</v>
      </c>
      <c r="G140" s="229"/>
      <c r="H140" s="233">
        <v>42.420000000000002</v>
      </c>
      <c r="I140" s="234"/>
      <c r="J140" s="229"/>
      <c r="K140" s="229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120</v>
      </c>
      <c r="AU140" s="239" t="s">
        <v>84</v>
      </c>
      <c r="AV140" s="13" t="s">
        <v>84</v>
      </c>
      <c r="AW140" s="13" t="s">
        <v>31</v>
      </c>
      <c r="AX140" s="13" t="s">
        <v>82</v>
      </c>
      <c r="AY140" s="239" t="s">
        <v>112</v>
      </c>
    </row>
    <row r="141" s="2" customFormat="1" ht="66.75" customHeight="1">
      <c r="A141" s="37"/>
      <c r="B141" s="38"/>
      <c r="C141" s="214" t="s">
        <v>141</v>
      </c>
      <c r="D141" s="214" t="s">
        <v>114</v>
      </c>
      <c r="E141" s="215" t="s">
        <v>142</v>
      </c>
      <c r="F141" s="216" t="s">
        <v>143</v>
      </c>
      <c r="G141" s="217" t="s">
        <v>117</v>
      </c>
      <c r="H141" s="218">
        <v>84.840000000000003</v>
      </c>
      <c r="I141" s="219"/>
      <c r="J141" s="220">
        <f>ROUND(I141*H141,2)</f>
        <v>0</v>
      </c>
      <c r="K141" s="221"/>
      <c r="L141" s="43"/>
      <c r="M141" s="222" t="s">
        <v>1</v>
      </c>
      <c r="N141" s="223" t="s">
        <v>39</v>
      </c>
      <c r="O141" s="90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118</v>
      </c>
      <c r="AT141" s="226" t="s">
        <v>114</v>
      </c>
      <c r="AU141" s="226" t="s">
        <v>84</v>
      </c>
      <c r="AY141" s="16" t="s">
        <v>112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82</v>
      </c>
      <c r="BK141" s="227">
        <f>ROUND(I141*H141,2)</f>
        <v>0</v>
      </c>
      <c r="BL141" s="16" t="s">
        <v>118</v>
      </c>
      <c r="BM141" s="226" t="s">
        <v>144</v>
      </c>
    </row>
    <row r="142" s="13" customFormat="1">
      <c r="A142" s="13"/>
      <c r="B142" s="228"/>
      <c r="C142" s="229"/>
      <c r="D142" s="230" t="s">
        <v>120</v>
      </c>
      <c r="E142" s="231" t="s">
        <v>1</v>
      </c>
      <c r="F142" s="232" t="s">
        <v>145</v>
      </c>
      <c r="G142" s="229"/>
      <c r="H142" s="233">
        <v>84.840000000000003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120</v>
      </c>
      <c r="AU142" s="239" t="s">
        <v>84</v>
      </c>
      <c r="AV142" s="13" t="s">
        <v>84</v>
      </c>
      <c r="AW142" s="13" t="s">
        <v>31</v>
      </c>
      <c r="AX142" s="13" t="s">
        <v>82</v>
      </c>
      <c r="AY142" s="239" t="s">
        <v>112</v>
      </c>
    </row>
    <row r="143" s="2" customFormat="1" ht="44.25" customHeight="1">
      <c r="A143" s="37"/>
      <c r="B143" s="38"/>
      <c r="C143" s="214" t="s">
        <v>146</v>
      </c>
      <c r="D143" s="214" t="s">
        <v>114</v>
      </c>
      <c r="E143" s="215" t="s">
        <v>147</v>
      </c>
      <c r="F143" s="216" t="s">
        <v>148</v>
      </c>
      <c r="G143" s="217" t="s">
        <v>117</v>
      </c>
      <c r="H143" s="218">
        <v>42.420000000000002</v>
      </c>
      <c r="I143" s="219"/>
      <c r="J143" s="220">
        <f>ROUND(I143*H143,2)</f>
        <v>0</v>
      </c>
      <c r="K143" s="221"/>
      <c r="L143" s="43"/>
      <c r="M143" s="222" t="s">
        <v>1</v>
      </c>
      <c r="N143" s="223" t="s">
        <v>39</v>
      </c>
      <c r="O143" s="90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6" t="s">
        <v>118</v>
      </c>
      <c r="AT143" s="226" t="s">
        <v>114</v>
      </c>
      <c r="AU143" s="226" t="s">
        <v>84</v>
      </c>
      <c r="AY143" s="16" t="s">
        <v>112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6" t="s">
        <v>82</v>
      </c>
      <c r="BK143" s="227">
        <f>ROUND(I143*H143,2)</f>
        <v>0</v>
      </c>
      <c r="BL143" s="16" t="s">
        <v>118</v>
      </c>
      <c r="BM143" s="226" t="s">
        <v>149</v>
      </c>
    </row>
    <row r="144" s="2" customFormat="1" ht="44.25" customHeight="1">
      <c r="A144" s="37"/>
      <c r="B144" s="38"/>
      <c r="C144" s="214" t="s">
        <v>150</v>
      </c>
      <c r="D144" s="214" t="s">
        <v>114</v>
      </c>
      <c r="E144" s="215" t="s">
        <v>151</v>
      </c>
      <c r="F144" s="216" t="s">
        <v>152</v>
      </c>
      <c r="G144" s="217" t="s">
        <v>153</v>
      </c>
      <c r="H144" s="218">
        <v>76.355999999999995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39</v>
      </c>
      <c r="O144" s="90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118</v>
      </c>
      <c r="AT144" s="226" t="s">
        <v>114</v>
      </c>
      <c r="AU144" s="226" t="s">
        <v>84</v>
      </c>
      <c r="AY144" s="16" t="s">
        <v>112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82</v>
      </c>
      <c r="BK144" s="227">
        <f>ROUND(I144*H144,2)</f>
        <v>0</v>
      </c>
      <c r="BL144" s="16" t="s">
        <v>118</v>
      </c>
      <c r="BM144" s="226" t="s">
        <v>154</v>
      </c>
    </row>
    <row r="145" s="13" customFormat="1">
      <c r="A145" s="13"/>
      <c r="B145" s="228"/>
      <c r="C145" s="229"/>
      <c r="D145" s="230" t="s">
        <v>120</v>
      </c>
      <c r="E145" s="231" t="s">
        <v>1</v>
      </c>
      <c r="F145" s="232" t="s">
        <v>155</v>
      </c>
      <c r="G145" s="229"/>
      <c r="H145" s="233">
        <v>76.355999999999995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120</v>
      </c>
      <c r="AU145" s="239" t="s">
        <v>84</v>
      </c>
      <c r="AV145" s="13" t="s">
        <v>84</v>
      </c>
      <c r="AW145" s="13" t="s">
        <v>31</v>
      </c>
      <c r="AX145" s="13" t="s">
        <v>82</v>
      </c>
      <c r="AY145" s="239" t="s">
        <v>112</v>
      </c>
    </row>
    <row r="146" s="2" customFormat="1" ht="33" customHeight="1">
      <c r="A146" s="37"/>
      <c r="B146" s="38"/>
      <c r="C146" s="214" t="s">
        <v>156</v>
      </c>
      <c r="D146" s="214" t="s">
        <v>114</v>
      </c>
      <c r="E146" s="215" t="s">
        <v>157</v>
      </c>
      <c r="F146" s="216" t="s">
        <v>158</v>
      </c>
      <c r="G146" s="217" t="s">
        <v>159</v>
      </c>
      <c r="H146" s="218">
        <v>707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39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118</v>
      </c>
      <c r="AT146" s="226" t="s">
        <v>114</v>
      </c>
      <c r="AU146" s="226" t="s">
        <v>84</v>
      </c>
      <c r="AY146" s="16" t="s">
        <v>112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82</v>
      </c>
      <c r="BK146" s="227">
        <f>ROUND(I146*H146,2)</f>
        <v>0</v>
      </c>
      <c r="BL146" s="16" t="s">
        <v>118</v>
      </c>
      <c r="BM146" s="226" t="s">
        <v>160</v>
      </c>
    </row>
    <row r="147" s="13" customFormat="1">
      <c r="A147" s="13"/>
      <c r="B147" s="228"/>
      <c r="C147" s="229"/>
      <c r="D147" s="230" t="s">
        <v>120</v>
      </c>
      <c r="E147" s="231" t="s">
        <v>1</v>
      </c>
      <c r="F147" s="232" t="s">
        <v>161</v>
      </c>
      <c r="G147" s="229"/>
      <c r="H147" s="233">
        <v>169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120</v>
      </c>
      <c r="AU147" s="239" t="s">
        <v>84</v>
      </c>
      <c r="AV147" s="13" t="s">
        <v>84</v>
      </c>
      <c r="AW147" s="13" t="s">
        <v>31</v>
      </c>
      <c r="AX147" s="13" t="s">
        <v>74</v>
      </c>
      <c r="AY147" s="239" t="s">
        <v>112</v>
      </c>
    </row>
    <row r="148" s="13" customFormat="1">
      <c r="A148" s="13"/>
      <c r="B148" s="228"/>
      <c r="C148" s="229"/>
      <c r="D148" s="230" t="s">
        <v>120</v>
      </c>
      <c r="E148" s="231" t="s">
        <v>1</v>
      </c>
      <c r="F148" s="232" t="s">
        <v>162</v>
      </c>
      <c r="G148" s="229"/>
      <c r="H148" s="233">
        <v>165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120</v>
      </c>
      <c r="AU148" s="239" t="s">
        <v>84</v>
      </c>
      <c r="AV148" s="13" t="s">
        <v>84</v>
      </c>
      <c r="AW148" s="13" t="s">
        <v>31</v>
      </c>
      <c r="AX148" s="13" t="s">
        <v>74</v>
      </c>
      <c r="AY148" s="239" t="s">
        <v>112</v>
      </c>
    </row>
    <row r="149" s="13" customFormat="1">
      <c r="A149" s="13"/>
      <c r="B149" s="228"/>
      <c r="C149" s="229"/>
      <c r="D149" s="230" t="s">
        <v>120</v>
      </c>
      <c r="E149" s="231" t="s">
        <v>1</v>
      </c>
      <c r="F149" s="232" t="s">
        <v>163</v>
      </c>
      <c r="G149" s="229"/>
      <c r="H149" s="233">
        <v>130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120</v>
      </c>
      <c r="AU149" s="239" t="s">
        <v>84</v>
      </c>
      <c r="AV149" s="13" t="s">
        <v>84</v>
      </c>
      <c r="AW149" s="13" t="s">
        <v>31</v>
      </c>
      <c r="AX149" s="13" t="s">
        <v>74</v>
      </c>
      <c r="AY149" s="239" t="s">
        <v>112</v>
      </c>
    </row>
    <row r="150" s="13" customFormat="1">
      <c r="A150" s="13"/>
      <c r="B150" s="228"/>
      <c r="C150" s="229"/>
      <c r="D150" s="230" t="s">
        <v>120</v>
      </c>
      <c r="E150" s="231" t="s">
        <v>1</v>
      </c>
      <c r="F150" s="232" t="s">
        <v>164</v>
      </c>
      <c r="G150" s="229"/>
      <c r="H150" s="233">
        <v>171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120</v>
      </c>
      <c r="AU150" s="239" t="s">
        <v>84</v>
      </c>
      <c r="AV150" s="13" t="s">
        <v>84</v>
      </c>
      <c r="AW150" s="13" t="s">
        <v>31</v>
      </c>
      <c r="AX150" s="13" t="s">
        <v>74</v>
      </c>
      <c r="AY150" s="239" t="s">
        <v>112</v>
      </c>
    </row>
    <row r="151" s="13" customFormat="1">
      <c r="A151" s="13"/>
      <c r="B151" s="228"/>
      <c r="C151" s="229"/>
      <c r="D151" s="230" t="s">
        <v>120</v>
      </c>
      <c r="E151" s="231" t="s">
        <v>1</v>
      </c>
      <c r="F151" s="232" t="s">
        <v>165</v>
      </c>
      <c r="G151" s="229"/>
      <c r="H151" s="233">
        <v>24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120</v>
      </c>
      <c r="AU151" s="239" t="s">
        <v>84</v>
      </c>
      <c r="AV151" s="13" t="s">
        <v>84</v>
      </c>
      <c r="AW151" s="13" t="s">
        <v>31</v>
      </c>
      <c r="AX151" s="13" t="s">
        <v>74</v>
      </c>
      <c r="AY151" s="239" t="s">
        <v>112</v>
      </c>
    </row>
    <row r="152" s="13" customFormat="1">
      <c r="A152" s="13"/>
      <c r="B152" s="228"/>
      <c r="C152" s="229"/>
      <c r="D152" s="230" t="s">
        <v>120</v>
      </c>
      <c r="E152" s="231" t="s">
        <v>1</v>
      </c>
      <c r="F152" s="232" t="s">
        <v>166</v>
      </c>
      <c r="G152" s="229"/>
      <c r="H152" s="233">
        <v>20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120</v>
      </c>
      <c r="AU152" s="239" t="s">
        <v>84</v>
      </c>
      <c r="AV152" s="13" t="s">
        <v>84</v>
      </c>
      <c r="AW152" s="13" t="s">
        <v>31</v>
      </c>
      <c r="AX152" s="13" t="s">
        <v>74</v>
      </c>
      <c r="AY152" s="239" t="s">
        <v>112</v>
      </c>
    </row>
    <row r="153" s="13" customFormat="1">
      <c r="A153" s="13"/>
      <c r="B153" s="228"/>
      <c r="C153" s="229"/>
      <c r="D153" s="230" t="s">
        <v>120</v>
      </c>
      <c r="E153" s="231" t="s">
        <v>1</v>
      </c>
      <c r="F153" s="232" t="s">
        <v>167</v>
      </c>
      <c r="G153" s="229"/>
      <c r="H153" s="233">
        <v>28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120</v>
      </c>
      <c r="AU153" s="239" t="s">
        <v>84</v>
      </c>
      <c r="AV153" s="13" t="s">
        <v>84</v>
      </c>
      <c r="AW153" s="13" t="s">
        <v>31</v>
      </c>
      <c r="AX153" s="13" t="s">
        <v>74</v>
      </c>
      <c r="AY153" s="239" t="s">
        <v>112</v>
      </c>
    </row>
    <row r="154" s="14" customFormat="1">
      <c r="A154" s="14"/>
      <c r="B154" s="240"/>
      <c r="C154" s="241"/>
      <c r="D154" s="230" t="s">
        <v>120</v>
      </c>
      <c r="E154" s="242" t="s">
        <v>1</v>
      </c>
      <c r="F154" s="243" t="s">
        <v>128</v>
      </c>
      <c r="G154" s="241"/>
      <c r="H154" s="244">
        <v>707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120</v>
      </c>
      <c r="AU154" s="250" t="s">
        <v>84</v>
      </c>
      <c r="AV154" s="14" t="s">
        <v>118</v>
      </c>
      <c r="AW154" s="14" t="s">
        <v>31</v>
      </c>
      <c r="AX154" s="14" t="s">
        <v>82</v>
      </c>
      <c r="AY154" s="250" t="s">
        <v>112</v>
      </c>
    </row>
    <row r="155" s="12" customFormat="1" ht="22.8" customHeight="1">
      <c r="A155" s="12"/>
      <c r="B155" s="198"/>
      <c r="C155" s="199"/>
      <c r="D155" s="200" t="s">
        <v>73</v>
      </c>
      <c r="E155" s="212" t="s">
        <v>141</v>
      </c>
      <c r="F155" s="212" t="s">
        <v>168</v>
      </c>
      <c r="G155" s="199"/>
      <c r="H155" s="199"/>
      <c r="I155" s="202"/>
      <c r="J155" s="213">
        <f>BK155</f>
        <v>0</v>
      </c>
      <c r="K155" s="199"/>
      <c r="L155" s="204"/>
      <c r="M155" s="205"/>
      <c r="N155" s="206"/>
      <c r="O155" s="206"/>
      <c r="P155" s="207">
        <f>SUM(P156:P157)</f>
        <v>0</v>
      </c>
      <c r="Q155" s="206"/>
      <c r="R155" s="207">
        <f>SUM(R156:R157)</f>
        <v>0</v>
      </c>
      <c r="S155" s="206"/>
      <c r="T155" s="208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9" t="s">
        <v>82</v>
      </c>
      <c r="AT155" s="210" t="s">
        <v>73</v>
      </c>
      <c r="AU155" s="210" t="s">
        <v>82</v>
      </c>
      <c r="AY155" s="209" t="s">
        <v>112</v>
      </c>
      <c r="BK155" s="211">
        <f>SUM(BK156:BK157)</f>
        <v>0</v>
      </c>
    </row>
    <row r="156" s="2" customFormat="1" ht="44.25" customHeight="1">
      <c r="A156" s="37"/>
      <c r="B156" s="38"/>
      <c r="C156" s="214" t="s">
        <v>169</v>
      </c>
      <c r="D156" s="214" t="s">
        <v>114</v>
      </c>
      <c r="E156" s="215" t="s">
        <v>170</v>
      </c>
      <c r="F156" s="216" t="s">
        <v>171</v>
      </c>
      <c r="G156" s="217" t="s">
        <v>159</v>
      </c>
      <c r="H156" s="218">
        <v>707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39</v>
      </c>
      <c r="O156" s="90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118</v>
      </c>
      <c r="AT156" s="226" t="s">
        <v>114</v>
      </c>
      <c r="AU156" s="226" t="s">
        <v>84</v>
      </c>
      <c r="AY156" s="16" t="s">
        <v>112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82</v>
      </c>
      <c r="BK156" s="227">
        <f>ROUND(I156*H156,2)</f>
        <v>0</v>
      </c>
      <c r="BL156" s="16" t="s">
        <v>118</v>
      </c>
      <c r="BM156" s="226" t="s">
        <v>172</v>
      </c>
    </row>
    <row r="157" s="2" customFormat="1" ht="37.8" customHeight="1">
      <c r="A157" s="37"/>
      <c r="B157" s="38"/>
      <c r="C157" s="214" t="s">
        <v>173</v>
      </c>
      <c r="D157" s="214" t="s">
        <v>114</v>
      </c>
      <c r="E157" s="215" t="s">
        <v>174</v>
      </c>
      <c r="F157" s="216" t="s">
        <v>175</v>
      </c>
      <c r="G157" s="217" t="s">
        <v>159</v>
      </c>
      <c r="H157" s="218">
        <v>707</v>
      </c>
      <c r="I157" s="219"/>
      <c r="J157" s="220">
        <f>ROUND(I157*H157,2)</f>
        <v>0</v>
      </c>
      <c r="K157" s="221"/>
      <c r="L157" s="43"/>
      <c r="M157" s="222" t="s">
        <v>1</v>
      </c>
      <c r="N157" s="223" t="s">
        <v>39</v>
      </c>
      <c r="O157" s="90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6" t="s">
        <v>118</v>
      </c>
      <c r="AT157" s="226" t="s">
        <v>114</v>
      </c>
      <c r="AU157" s="226" t="s">
        <v>84</v>
      </c>
      <c r="AY157" s="16" t="s">
        <v>112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6" t="s">
        <v>82</v>
      </c>
      <c r="BK157" s="227">
        <f>ROUND(I157*H157,2)</f>
        <v>0</v>
      </c>
      <c r="BL157" s="16" t="s">
        <v>118</v>
      </c>
      <c r="BM157" s="226" t="s">
        <v>176</v>
      </c>
    </row>
    <row r="158" s="12" customFormat="1" ht="22.8" customHeight="1">
      <c r="A158" s="12"/>
      <c r="B158" s="198"/>
      <c r="C158" s="199"/>
      <c r="D158" s="200" t="s">
        <v>73</v>
      </c>
      <c r="E158" s="212" t="s">
        <v>177</v>
      </c>
      <c r="F158" s="212" t="s">
        <v>178</v>
      </c>
      <c r="G158" s="199"/>
      <c r="H158" s="199"/>
      <c r="I158" s="202"/>
      <c r="J158" s="213">
        <f>BK158</f>
        <v>0</v>
      </c>
      <c r="K158" s="199"/>
      <c r="L158" s="204"/>
      <c r="M158" s="205"/>
      <c r="N158" s="206"/>
      <c r="O158" s="206"/>
      <c r="P158" s="207">
        <f>SUM(P159:P161)</f>
        <v>0</v>
      </c>
      <c r="Q158" s="206"/>
      <c r="R158" s="207">
        <f>SUM(R159:R161)</f>
        <v>0</v>
      </c>
      <c r="S158" s="206"/>
      <c r="T158" s="208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9" t="s">
        <v>82</v>
      </c>
      <c r="AT158" s="210" t="s">
        <v>73</v>
      </c>
      <c r="AU158" s="210" t="s">
        <v>82</v>
      </c>
      <c r="AY158" s="209" t="s">
        <v>112</v>
      </c>
      <c r="BK158" s="211">
        <f>SUM(BK159:BK161)</f>
        <v>0</v>
      </c>
    </row>
    <row r="159" s="2" customFormat="1" ht="55.5" customHeight="1">
      <c r="A159" s="37"/>
      <c r="B159" s="38"/>
      <c r="C159" s="214" t="s">
        <v>179</v>
      </c>
      <c r="D159" s="214" t="s">
        <v>114</v>
      </c>
      <c r="E159" s="215" t="s">
        <v>180</v>
      </c>
      <c r="F159" s="216" t="s">
        <v>181</v>
      </c>
      <c r="G159" s="217" t="s">
        <v>153</v>
      </c>
      <c r="H159" s="218">
        <v>97.566000000000002</v>
      </c>
      <c r="I159" s="219"/>
      <c r="J159" s="220">
        <f>ROUND(I159*H159,2)</f>
        <v>0</v>
      </c>
      <c r="K159" s="221"/>
      <c r="L159" s="43"/>
      <c r="M159" s="222" t="s">
        <v>1</v>
      </c>
      <c r="N159" s="223" t="s">
        <v>39</v>
      </c>
      <c r="O159" s="90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6" t="s">
        <v>118</v>
      </c>
      <c r="AT159" s="226" t="s">
        <v>114</v>
      </c>
      <c r="AU159" s="226" t="s">
        <v>84</v>
      </c>
      <c r="AY159" s="16" t="s">
        <v>112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6" t="s">
        <v>82</v>
      </c>
      <c r="BK159" s="227">
        <f>ROUND(I159*H159,2)</f>
        <v>0</v>
      </c>
      <c r="BL159" s="16" t="s">
        <v>118</v>
      </c>
      <c r="BM159" s="226" t="s">
        <v>182</v>
      </c>
    </row>
    <row r="160" s="2" customFormat="1" ht="62.7" customHeight="1">
      <c r="A160" s="37"/>
      <c r="B160" s="38"/>
      <c r="C160" s="214" t="s">
        <v>8</v>
      </c>
      <c r="D160" s="214" t="s">
        <v>114</v>
      </c>
      <c r="E160" s="215" t="s">
        <v>183</v>
      </c>
      <c r="F160" s="216" t="s">
        <v>184</v>
      </c>
      <c r="G160" s="217" t="s">
        <v>153</v>
      </c>
      <c r="H160" s="218">
        <v>487.82999999999998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39</v>
      </c>
      <c r="O160" s="90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118</v>
      </c>
      <c r="AT160" s="226" t="s">
        <v>114</v>
      </c>
      <c r="AU160" s="226" t="s">
        <v>84</v>
      </c>
      <c r="AY160" s="16" t="s">
        <v>112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82</v>
      </c>
      <c r="BK160" s="227">
        <f>ROUND(I160*H160,2)</f>
        <v>0</v>
      </c>
      <c r="BL160" s="16" t="s">
        <v>118</v>
      </c>
      <c r="BM160" s="226" t="s">
        <v>185</v>
      </c>
    </row>
    <row r="161" s="13" customFormat="1">
      <c r="A161" s="13"/>
      <c r="B161" s="228"/>
      <c r="C161" s="229"/>
      <c r="D161" s="230" t="s">
        <v>120</v>
      </c>
      <c r="E161" s="231" t="s">
        <v>1</v>
      </c>
      <c r="F161" s="232" t="s">
        <v>186</v>
      </c>
      <c r="G161" s="229"/>
      <c r="H161" s="233">
        <v>487.82999999999998</v>
      </c>
      <c r="I161" s="234"/>
      <c r="J161" s="229"/>
      <c r="K161" s="229"/>
      <c r="L161" s="235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120</v>
      </c>
      <c r="AU161" s="239" t="s">
        <v>84</v>
      </c>
      <c r="AV161" s="13" t="s">
        <v>84</v>
      </c>
      <c r="AW161" s="13" t="s">
        <v>31</v>
      </c>
      <c r="AX161" s="13" t="s">
        <v>82</v>
      </c>
      <c r="AY161" s="239" t="s">
        <v>112</v>
      </c>
    </row>
    <row r="162" s="2" customFormat="1" ht="6.96" customHeight="1">
      <c r="A162" s="37"/>
      <c r="B162" s="65"/>
      <c r="C162" s="66"/>
      <c r="D162" s="66"/>
      <c r="E162" s="66"/>
      <c r="F162" s="66"/>
      <c r="G162" s="66"/>
      <c r="H162" s="66"/>
      <c r="I162" s="66"/>
      <c r="J162" s="66"/>
      <c r="K162" s="66"/>
      <c r="L162" s="43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sheetProtection sheet="1" autoFilter="0" formatColumns="0" formatRows="0" objects="1" scenarios="1" spinCount="100000" saltValue="vorPym6jEH5+o12Q9ir18dVIDOB78biTxomQxhgKCPvjNh4hhVqhUNBKn1ukpP+LHcKPBNq/pW4FyGX0OxX30g==" hashValue="moTaXiUM/ThF8t9iZzG+U54nB4Oh72/8ynxmFhNYjAkVRO4b/CoX7v6nmTQ5Iu6ZeIP3GNHG30rLWW7863XpIQ==" algorithmName="SHA-512" password="CC35"/>
  <autoFilter ref="C119:K16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2025-09-01T05:22:25Z</dcterms:created>
  <dcterms:modified xsi:type="dcterms:W3CDTF">2025-09-01T05:22:26Z</dcterms:modified>
</cp:coreProperties>
</file>